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2032" windowHeight="9288" firstSheet="1" activeTab="11"/>
  </bookViews>
  <sheets>
    <sheet name="april 2021" sheetId="1" r:id="rId1"/>
    <sheet name="may 2021" sheetId="2" r:id="rId2"/>
    <sheet name="june 2021" sheetId="3" r:id="rId3"/>
    <sheet name="July 2022" sheetId="4" r:id="rId4"/>
    <sheet name="Aug 2021" sheetId="5" r:id="rId5"/>
    <sheet name="Sept 2021" sheetId="6" r:id="rId6"/>
    <sheet name="Oct 2021" sheetId="7" r:id="rId7"/>
    <sheet name="Nov2021" sheetId="8" r:id="rId8"/>
    <sheet name="Dec 2021" sheetId="9" r:id="rId9"/>
    <sheet name="Jan 2022" sheetId="10" r:id="rId10"/>
    <sheet name="Feb 2022" sheetId="11" r:id="rId11"/>
    <sheet name="March 2022" sheetId="12" r:id="rId12"/>
  </sheets>
  <calcPr calcId="145621"/>
</workbook>
</file>

<file path=xl/calcChain.xml><?xml version="1.0" encoding="utf-8"?>
<calcChain xmlns="http://schemas.openxmlformats.org/spreadsheetml/2006/main">
  <c r="G18" i="12" l="1"/>
  <c r="G47" i="11" l="1"/>
  <c r="G45" i="11"/>
  <c r="G45" i="10" l="1"/>
  <c r="E18" i="9" l="1"/>
  <c r="G44" i="7" l="1"/>
  <c r="E25" i="12" l="1"/>
  <c r="E29" i="12" s="1"/>
  <c r="G29" i="12" s="1"/>
  <c r="E16" i="12"/>
  <c r="G16" i="12" s="1"/>
  <c r="E8" i="12"/>
  <c r="G8" i="12" s="1"/>
  <c r="E34" i="11"/>
  <c r="E38" i="11" s="1"/>
  <c r="G38" i="11" s="1"/>
  <c r="E25" i="11"/>
  <c r="G25" i="11" s="1"/>
  <c r="E18" i="11"/>
  <c r="G18" i="11" s="1"/>
  <c r="E9" i="11"/>
  <c r="G9" i="11" s="1"/>
  <c r="E34" i="10"/>
  <c r="E38" i="10" s="1"/>
  <c r="G38" i="10" s="1"/>
  <c r="E25" i="10"/>
  <c r="G25" i="10" s="1"/>
  <c r="E18" i="10"/>
  <c r="G18" i="10" s="1"/>
  <c r="E9" i="10"/>
  <c r="G9" i="10" s="1"/>
  <c r="E34" i="9"/>
  <c r="E25" i="9"/>
  <c r="G25" i="9" s="1"/>
  <c r="G18" i="9"/>
  <c r="E8" i="9"/>
  <c r="G8" i="9" s="1"/>
  <c r="E32" i="1"/>
  <c r="E36" i="1" s="1"/>
  <c r="G36" i="1" s="1"/>
  <c r="G38" i="1" s="1"/>
  <c r="G23" i="1"/>
  <c r="E23" i="1"/>
  <c r="E16" i="1"/>
  <c r="G16" i="1" s="1"/>
  <c r="E7" i="1"/>
  <c r="G7" i="1" s="1"/>
  <c r="E32" i="2"/>
  <c r="E36" i="2" s="1"/>
  <c r="G36" i="2" s="1"/>
  <c r="E23" i="2"/>
  <c r="G23" i="2" s="1"/>
  <c r="E16" i="2"/>
  <c r="G16" i="2" s="1"/>
  <c r="E7" i="2"/>
  <c r="G7" i="2" s="1"/>
  <c r="E31" i="3"/>
  <c r="E35" i="3" s="1"/>
  <c r="G35" i="3" s="1"/>
  <c r="E22" i="3"/>
  <c r="E16" i="3"/>
  <c r="G16" i="3" s="1"/>
  <c r="E7" i="3"/>
  <c r="G7" i="3" s="1"/>
  <c r="E32" i="4"/>
  <c r="E36" i="4" s="1"/>
  <c r="G36" i="4" s="1"/>
  <c r="E23" i="4"/>
  <c r="G23" i="4" s="1"/>
  <c r="E16" i="4"/>
  <c r="G16" i="4" s="1"/>
  <c r="E7" i="4"/>
  <c r="G7" i="4" s="1"/>
  <c r="E32" i="5"/>
  <c r="E36" i="5" s="1"/>
  <c r="G36" i="5" s="1"/>
  <c r="E23" i="5"/>
  <c r="G23" i="5" s="1"/>
  <c r="E16" i="5"/>
  <c r="G16" i="5" s="1"/>
  <c r="E7" i="5"/>
  <c r="G7" i="5" s="1"/>
  <c r="E33" i="6"/>
  <c r="E37" i="6" s="1"/>
  <c r="G37" i="6" s="1"/>
  <c r="E24" i="6"/>
  <c r="G24" i="6" s="1"/>
  <c r="E17" i="6"/>
  <c r="G17" i="6" s="1"/>
  <c r="E8" i="6"/>
  <c r="G8" i="6" s="1"/>
  <c r="E32" i="7"/>
  <c r="E36" i="7" s="1"/>
  <c r="G36" i="7" s="1"/>
  <c r="E23" i="7"/>
  <c r="G23" i="7" s="1"/>
  <c r="E16" i="7"/>
  <c r="G16" i="7" s="1"/>
  <c r="E7" i="7"/>
  <c r="G7" i="7" s="1"/>
  <c r="E33" i="8"/>
  <c r="E37" i="8" s="1"/>
  <c r="G37" i="8" s="1"/>
  <c r="E24" i="8"/>
  <c r="G24" i="8" s="1"/>
  <c r="E17" i="8"/>
  <c r="G17" i="8" s="1"/>
  <c r="E8" i="8"/>
  <c r="G8" i="8" s="1"/>
  <c r="G27" i="11" l="1"/>
  <c r="G40" i="11" s="1"/>
  <c r="E38" i="9"/>
  <c r="G38" i="9" s="1"/>
  <c r="G25" i="1"/>
  <c r="G25" i="2"/>
  <c r="G38" i="2" s="1"/>
  <c r="G24" i="3"/>
  <c r="G37" i="3" s="1"/>
  <c r="G25" i="4"/>
  <c r="G38" i="4" s="1"/>
  <c r="G31" i="12"/>
  <c r="G27" i="10"/>
  <c r="G40" i="10" s="1"/>
  <c r="G47" i="10" s="1"/>
  <c r="G27" i="9"/>
  <c r="G25" i="5"/>
  <c r="G38" i="5" s="1"/>
  <c r="G26" i="6"/>
  <c r="G39" i="6" s="1"/>
  <c r="G25" i="7"/>
  <c r="G38" i="7" s="1"/>
  <c r="G26" i="8"/>
  <c r="G39" i="8" s="1"/>
  <c r="G45" i="8" s="1"/>
  <c r="G40" i="9" l="1"/>
  <c r="G46" i="9" s="1"/>
</calcChain>
</file>

<file path=xl/sharedStrings.xml><?xml version="1.0" encoding="utf-8"?>
<sst xmlns="http://schemas.openxmlformats.org/spreadsheetml/2006/main" count="470" uniqueCount="133">
  <si>
    <t>2021-2022</t>
  </si>
  <si>
    <t>current account</t>
  </si>
  <si>
    <t>deposit account</t>
  </si>
  <si>
    <t>petty cash float</t>
  </si>
  <si>
    <t>£</t>
  </si>
  <si>
    <t>sub total</t>
  </si>
  <si>
    <t>no</t>
  </si>
  <si>
    <t>name</t>
  </si>
  <si>
    <t>add unbanked income</t>
  </si>
  <si>
    <t>subtotal</t>
  </si>
  <si>
    <t>CASH BOOK</t>
  </si>
  <si>
    <t>Opening Balance</t>
  </si>
  <si>
    <t>Add recipts in year</t>
  </si>
  <si>
    <t>less payments in year</t>
  </si>
  <si>
    <t>variances</t>
  </si>
  <si>
    <t>bank balance as at 26 Nov 2021</t>
  </si>
  <si>
    <t>less unpresented cheques as at 26 Nov 2021</t>
  </si>
  <si>
    <t>Cambs Acre</t>
  </si>
  <si>
    <t>Unity initial deposit</t>
  </si>
  <si>
    <t>Bank charges for Nov</t>
  </si>
  <si>
    <t>NET BANK BALANCE AT 26 Nov 2021</t>
  </si>
  <si>
    <t>NET TOTAL AT 26 NOV 2021</t>
  </si>
  <si>
    <t>VARIANCES</t>
  </si>
  <si>
    <t>bank balance as at 20 Oct 2021</t>
  </si>
  <si>
    <t>Mr C Bradford</t>
  </si>
  <si>
    <t>Bank charges for Oct 2021</t>
  </si>
  <si>
    <t>charged 28 October 2021</t>
  </si>
  <si>
    <t>bank balance as at 23 Sept 2021</t>
  </si>
  <si>
    <t>Bank charges for August</t>
  </si>
  <si>
    <t>charged 28 August</t>
  </si>
  <si>
    <t>NET BANK BALANCE AT 23 Sept 2021</t>
  </si>
  <si>
    <t>less unpresented cheques as at 20 Oct 2021</t>
  </si>
  <si>
    <t>NET BANK BALANCE AT 20 OCT 2021</t>
  </si>
  <si>
    <t>NET TOTAL AT 20 OCT 2021</t>
  </si>
  <si>
    <t>less unpresented cheques as at 23 Sept 2021</t>
  </si>
  <si>
    <t>bank balance as at 27 Aug 2021</t>
  </si>
  <si>
    <t>Bank charges for July</t>
  </si>
  <si>
    <t>NET TOTAL AT 27 AUG 2021</t>
  </si>
  <si>
    <t>NET BANK BALANCE AT 27 AUG 2021</t>
  </si>
  <si>
    <t>2021 -2022</t>
  </si>
  <si>
    <t>less unpresented cheques as at 27 Aug 2021</t>
  </si>
  <si>
    <t>NET TOTAL AT 23 SEPT 2021</t>
  </si>
  <si>
    <t>bank balance as at 23 JULY 2021</t>
  </si>
  <si>
    <t>less unpresented cheques as at 23 JULY 2021</t>
  </si>
  <si>
    <t>NET BANK BALANCE AT 23 JULY 2021</t>
  </si>
  <si>
    <t>NET TOTAL AT 23 JULY 2021</t>
  </si>
  <si>
    <t>Bank charges for June</t>
  </si>
  <si>
    <t>bank balance as at 23 June 2021</t>
  </si>
  <si>
    <t>less unpresented cheques as at 23 June 2021</t>
  </si>
  <si>
    <t xml:space="preserve">NET BANK BALANCE AT 23 JUNE 2021 </t>
  </si>
  <si>
    <t>NET TOTAL AT 23 JUNE 2021</t>
  </si>
  <si>
    <t xml:space="preserve">Balfour Beatty maintainance </t>
  </si>
  <si>
    <t>bank balance as at 19 May 2021</t>
  </si>
  <si>
    <t>less unpresented cheques as at 19 May 2021</t>
  </si>
  <si>
    <t>NET BANK BALANCE AT 19 May 2021</t>
  </si>
  <si>
    <t>NET TOTAL AT 19 MAY 2021</t>
  </si>
  <si>
    <t>Mrs C Leaton</t>
  </si>
  <si>
    <t>Bank charges for May</t>
  </si>
  <si>
    <t>bank balance as at 24 April 2021</t>
  </si>
  <si>
    <t>less unpresented cheques as at 24 April 2021</t>
  </si>
  <si>
    <t>NET BANK BALANCE AT 24 APRIL 2021</t>
  </si>
  <si>
    <t>NET TOTAL AT 24  APRIL 2021</t>
  </si>
  <si>
    <t>C/F FROM 2020-2021</t>
  </si>
  <si>
    <t>Variance</t>
  </si>
  <si>
    <t>HMRC re MBW PAYE</t>
  </si>
  <si>
    <t>Bank charges for April</t>
  </si>
  <si>
    <t>y</t>
  </si>
  <si>
    <t xml:space="preserve">y </t>
  </si>
  <si>
    <t>b/f</t>
  </si>
  <si>
    <t>15.00 deducted on 28 May</t>
  </si>
  <si>
    <t>15.00 deducted on 28 April</t>
  </si>
  <si>
    <t>15.00 charged 28 july</t>
  </si>
  <si>
    <t xml:space="preserve">20.00 charged 28 June </t>
  </si>
  <si>
    <t>treatment of interest received 30 March 2021</t>
  </si>
  <si>
    <t>treatment of interest received in March 2021</t>
  </si>
  <si>
    <t>variances at 30 March 2021</t>
  </si>
  <si>
    <t>treatment of March 2021 interest</t>
  </si>
  <si>
    <t xml:space="preserve">                                                                                                                                                                          </t>
  </si>
  <si>
    <t xml:space="preserve">March 2021 interest </t>
  </si>
  <si>
    <t>Add receipts in year</t>
  </si>
  <si>
    <t>20.00 charged 27 August 2021</t>
  </si>
  <si>
    <t>march 2021 interest</t>
  </si>
  <si>
    <t>March 2021 interest</t>
  </si>
  <si>
    <t>variances from March 30 2021</t>
  </si>
  <si>
    <t xml:space="preserve"> y</t>
  </si>
  <si>
    <t>variances from 30 March 2021</t>
  </si>
  <si>
    <t>bank charges paid 26 Nov 2021</t>
  </si>
  <si>
    <t>Zoom MBW</t>
  </si>
  <si>
    <t>omitted from MBW cheque</t>
  </si>
  <si>
    <t>treatment of march 2021 interest</t>
  </si>
  <si>
    <t>discrepancy</t>
  </si>
  <si>
    <t>28.70 charges paid 26 Nov 2021 not included in current account balance</t>
  </si>
  <si>
    <t>balance before Nov bank charges applied</t>
  </si>
  <si>
    <t>Bank charges for Dec</t>
  </si>
  <si>
    <t>20.00 paid 24 December</t>
  </si>
  <si>
    <t>NET BANK BALANCE AT 31 DEC 2021</t>
  </si>
  <si>
    <t>less unpresented cheques as at 31 Dec 2021</t>
  </si>
  <si>
    <t>Unity Bank deposit</t>
  </si>
  <si>
    <t>bank balance as at 31 Dec 2021</t>
  </si>
  <si>
    <t>variance</t>
  </si>
  <si>
    <t>zoom October invoice  - not paid</t>
  </si>
  <si>
    <t xml:space="preserve">Zoom </t>
  </si>
  <si>
    <t>bank balance as at 20 Jan 2022</t>
  </si>
  <si>
    <t>current account Metro</t>
  </si>
  <si>
    <t>current account Unity</t>
  </si>
  <si>
    <t>less unpresented cheques as at 20 Jan 2022</t>
  </si>
  <si>
    <t>Bank charges for Jan 2022</t>
  </si>
  <si>
    <t>dec cleared 28 Jan 2021 @£20 and Jan should be the same</t>
  </si>
  <si>
    <t>Zoom</t>
  </si>
  <si>
    <t>April 2021 interest attributed to March 2021 date of clearing bank account</t>
  </si>
  <si>
    <t>variance rolled forward from March 2021</t>
  </si>
  <si>
    <t xml:space="preserve">discrepancy </t>
  </si>
  <si>
    <t>bank balance as at 18 February 2022</t>
  </si>
  <si>
    <t>current account - Metro</t>
  </si>
  <si>
    <t>deposit account  - Metro</t>
  </si>
  <si>
    <t>current account - Unity Bank</t>
  </si>
  <si>
    <t>less unpresented cheques as at 18 February 2022</t>
  </si>
  <si>
    <t>NET BANK BALANCE AT 18 February 2022</t>
  </si>
  <si>
    <t>NET TOTAL AT 18 February 2022</t>
  </si>
  <si>
    <t>Bank charges for January 2022</t>
  </si>
  <si>
    <t>none</t>
  </si>
  <si>
    <t>£20.00 deducted from account on 28 January 2022</t>
  </si>
  <si>
    <t>duplicate October 2021 payment for Zoom actually paid in Janaury 22</t>
  </si>
  <si>
    <t>TOTAL</t>
  </si>
  <si>
    <t>NET TOTAL AT 21st Jan 2022</t>
  </si>
  <si>
    <t>Metro Bank c/a</t>
  </si>
  <si>
    <t>Bank charges for March</t>
  </si>
  <si>
    <t>VARIANCE</t>
  </si>
  <si>
    <t>FULL YEAR</t>
  </si>
  <si>
    <t>bank balance as at 31 March 2022</t>
  </si>
  <si>
    <t>less unpresented cheques as at 31 March 2022</t>
  </si>
  <si>
    <t>NET TOTAL AT 31 March 2022</t>
  </si>
  <si>
    <t>NET BANK BALANCE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</si>
</sst>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17" fontId="1" fillId="0" borderId="0" xfId="0" applyNumberFormat="1" applyFont="1"/>
    <xf numFmtId="0" fontId="0" fillId="0" borderId="0" xfId="0" applyAlignment="1">
      <alignment vertical="top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7" workbookViewId="0">
      <selection activeCell="E16" sqref="E12:E16"/>
    </sheetView>
  </sheetViews>
  <sheetFormatPr defaultRowHeight="14.4" x14ac:dyDescent="0.3"/>
  <cols>
    <col min="4" max="4" width="13.33203125" customWidth="1"/>
    <col min="7" max="7" width="17.88671875" bestFit="1" customWidth="1"/>
  </cols>
  <sheetData>
    <row r="1" spans="1:9" ht="15" x14ac:dyDescent="0.25">
      <c r="G1" s="4" t="s">
        <v>0</v>
      </c>
      <c r="H1" s="4"/>
      <c r="I1" s="9">
        <v>44287</v>
      </c>
    </row>
    <row r="2" spans="1:9" ht="15" x14ac:dyDescent="0.25">
      <c r="A2" t="s">
        <v>58</v>
      </c>
    </row>
    <row r="3" spans="1:9" ht="15" x14ac:dyDescent="0.25">
      <c r="A3" t="s">
        <v>1</v>
      </c>
      <c r="E3">
        <v>15216.68</v>
      </c>
      <c r="I3" t="s">
        <v>66</v>
      </c>
    </row>
    <row r="4" spans="1:9" ht="15" x14ac:dyDescent="0.25">
      <c r="A4" t="s">
        <v>2</v>
      </c>
      <c r="E4">
        <v>17534.52</v>
      </c>
      <c r="I4" t="s">
        <v>66</v>
      </c>
    </row>
    <row r="5" spans="1:9" ht="15" x14ac:dyDescent="0.25">
      <c r="A5" t="s">
        <v>3</v>
      </c>
      <c r="E5">
        <v>0</v>
      </c>
    </row>
    <row r="7" spans="1:9" ht="15" x14ac:dyDescent="0.25">
      <c r="A7" t="s">
        <v>5</v>
      </c>
      <c r="E7">
        <f>SUM(E3:E6)</f>
        <v>32751.200000000001</v>
      </c>
      <c r="G7">
        <f>E7</f>
        <v>32751.200000000001</v>
      </c>
      <c r="I7" t="s">
        <v>66</v>
      </c>
    </row>
    <row r="9" spans="1:9" x14ac:dyDescent="0.3">
      <c r="A9" t="s">
        <v>59</v>
      </c>
      <c r="E9" s="3" t="s">
        <v>4</v>
      </c>
    </row>
    <row r="10" spans="1:9" ht="15" x14ac:dyDescent="0.25">
      <c r="E10" s="3"/>
    </row>
    <row r="11" spans="1:9" ht="15" x14ac:dyDescent="0.25">
      <c r="A11" t="s">
        <v>6</v>
      </c>
      <c r="C11" t="s">
        <v>7</v>
      </c>
      <c r="E11" s="3"/>
    </row>
    <row r="12" spans="1:9" ht="15" x14ac:dyDescent="0.25">
      <c r="A12">
        <v>31</v>
      </c>
      <c r="C12" t="s">
        <v>56</v>
      </c>
      <c r="E12" s="11">
        <v>7.32</v>
      </c>
      <c r="I12" t="s">
        <v>66</v>
      </c>
    </row>
    <row r="13" spans="1:9" ht="15" x14ac:dyDescent="0.25">
      <c r="A13">
        <v>32</v>
      </c>
      <c r="C13" t="s">
        <v>64</v>
      </c>
      <c r="E13" s="11">
        <v>295.64999999999998</v>
      </c>
      <c r="I13" t="s">
        <v>66</v>
      </c>
    </row>
    <row r="14" spans="1:9" ht="15" x14ac:dyDescent="0.25">
      <c r="E14" s="12"/>
    </row>
    <row r="15" spans="1:9" ht="15" x14ac:dyDescent="0.25">
      <c r="E15" s="12"/>
    </row>
    <row r="16" spans="1:9" ht="15" x14ac:dyDescent="0.25">
      <c r="A16" t="s">
        <v>5</v>
      </c>
      <c r="E16" s="11">
        <f>SUM(E12:E15)</f>
        <v>302.96999999999997</v>
      </c>
      <c r="G16" s="7">
        <f>E16</f>
        <v>302.96999999999997</v>
      </c>
      <c r="I16" t="s">
        <v>66</v>
      </c>
    </row>
    <row r="19" spans="1:10" x14ac:dyDescent="0.3">
      <c r="E19" s="3" t="s">
        <v>4</v>
      </c>
    </row>
    <row r="20" spans="1:10" ht="15" x14ac:dyDescent="0.25">
      <c r="A20" t="s">
        <v>8</v>
      </c>
      <c r="E20" s="7">
        <v>0</v>
      </c>
      <c r="I20" t="s">
        <v>66</v>
      </c>
    </row>
    <row r="21" spans="1:10" ht="15" x14ac:dyDescent="0.25">
      <c r="A21" t="s">
        <v>65</v>
      </c>
      <c r="E21" s="7">
        <v>0</v>
      </c>
      <c r="I21" t="s">
        <v>66</v>
      </c>
      <c r="J21" t="s">
        <v>70</v>
      </c>
    </row>
    <row r="23" spans="1:10" ht="15" x14ac:dyDescent="0.25">
      <c r="A23" t="s">
        <v>9</v>
      </c>
      <c r="E23" s="7">
        <f>SUM(E20:E22)</f>
        <v>0</v>
      </c>
      <c r="G23" s="7">
        <f>E23</f>
        <v>0</v>
      </c>
      <c r="I23" t="s">
        <v>67</v>
      </c>
    </row>
    <row r="24" spans="1:10" x14ac:dyDescent="0.3">
      <c r="E24" s="5" t="s">
        <v>4</v>
      </c>
    </row>
    <row r="25" spans="1:10" ht="15" x14ac:dyDescent="0.25">
      <c r="A25" s="4" t="s">
        <v>60</v>
      </c>
      <c r="G25" s="8">
        <f>G7-G16+G23</f>
        <v>32448.23</v>
      </c>
    </row>
    <row r="27" spans="1:10" x14ac:dyDescent="0.3">
      <c r="A27" s="4" t="s">
        <v>10</v>
      </c>
      <c r="E27" s="5" t="s">
        <v>4</v>
      </c>
    </row>
    <row r="29" spans="1:10" ht="15" x14ac:dyDescent="0.25">
      <c r="A29" t="s">
        <v>11</v>
      </c>
      <c r="E29">
        <v>32446.89</v>
      </c>
      <c r="I29" t="s">
        <v>66</v>
      </c>
    </row>
    <row r="30" spans="1:10" ht="15" x14ac:dyDescent="0.25">
      <c r="A30" t="s">
        <v>12</v>
      </c>
      <c r="E30" s="7">
        <v>0</v>
      </c>
      <c r="I30" t="s">
        <v>66</v>
      </c>
    </row>
    <row r="32" spans="1:10" ht="15" x14ac:dyDescent="0.25">
      <c r="A32" t="s">
        <v>5</v>
      </c>
      <c r="E32">
        <f>SUM(E29:E31)</f>
        <v>32446.89</v>
      </c>
    </row>
    <row r="34" spans="1:9" ht="15" x14ac:dyDescent="0.25">
      <c r="A34" t="s">
        <v>13</v>
      </c>
      <c r="E34" s="7">
        <v>0</v>
      </c>
      <c r="I34" t="s">
        <v>66</v>
      </c>
    </row>
    <row r="36" spans="1:9" x14ac:dyDescent="0.3">
      <c r="A36" s="4" t="s">
        <v>61</v>
      </c>
      <c r="B36" s="4"/>
      <c r="C36" s="4"/>
      <c r="D36" s="4"/>
      <c r="E36" s="4">
        <f>E32-E34</f>
        <v>32446.89</v>
      </c>
      <c r="F36" s="4"/>
      <c r="G36" s="4">
        <f>E36</f>
        <v>32446.89</v>
      </c>
      <c r="H36" s="4"/>
      <c r="I36" s="4"/>
    </row>
    <row r="38" spans="1:9" x14ac:dyDescent="0.3">
      <c r="A38" t="s">
        <v>22</v>
      </c>
      <c r="G38" s="7">
        <f>G36-G25</f>
        <v>-1.3400000000001455</v>
      </c>
      <c r="I38" t="s">
        <v>66</v>
      </c>
    </row>
    <row r="40" spans="1:9" x14ac:dyDescent="0.3">
      <c r="A40" t="s">
        <v>14</v>
      </c>
      <c r="G40">
        <v>1.49</v>
      </c>
      <c r="H40" t="s">
        <v>73</v>
      </c>
    </row>
    <row r="42" spans="1:9" x14ac:dyDescent="0.3">
      <c r="A42" t="s">
        <v>14</v>
      </c>
    </row>
    <row r="44" spans="1:9" x14ac:dyDescent="0.3">
      <c r="A44" t="s">
        <v>62</v>
      </c>
      <c r="D44" t="s">
        <v>63</v>
      </c>
      <c r="G44">
        <v>0.15</v>
      </c>
      <c r="I44" t="s">
        <v>66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1" workbookViewId="0">
      <selection activeCell="A38" sqref="A38"/>
    </sheetView>
  </sheetViews>
  <sheetFormatPr defaultRowHeight="14.4" x14ac:dyDescent="0.3"/>
  <cols>
    <col min="4" max="4" width="12.109375" customWidth="1"/>
  </cols>
  <sheetData>
    <row r="1" spans="1:9" ht="15" x14ac:dyDescent="0.25">
      <c r="G1" t="s">
        <v>0</v>
      </c>
      <c r="I1" s="1">
        <v>44562</v>
      </c>
    </row>
    <row r="2" spans="1:9" x14ac:dyDescent="0.3">
      <c r="D2" s="2"/>
      <c r="E2" s="3" t="s">
        <v>4</v>
      </c>
    </row>
    <row r="3" spans="1:9" ht="15" x14ac:dyDescent="0.25">
      <c r="A3" t="s">
        <v>102</v>
      </c>
    </row>
    <row r="4" spans="1:9" ht="15" x14ac:dyDescent="0.25">
      <c r="A4" t="s">
        <v>103</v>
      </c>
      <c r="E4">
        <v>24343.74</v>
      </c>
    </row>
    <row r="5" spans="1:9" ht="15" x14ac:dyDescent="0.25">
      <c r="A5" t="s">
        <v>104</v>
      </c>
      <c r="E5">
        <v>500</v>
      </c>
    </row>
    <row r="6" spans="1:9" ht="15" x14ac:dyDescent="0.25">
      <c r="A6" t="s">
        <v>2</v>
      </c>
      <c r="E6">
        <v>1.25</v>
      </c>
    </row>
    <row r="7" spans="1:9" ht="15" x14ac:dyDescent="0.25">
      <c r="A7" t="s">
        <v>3</v>
      </c>
      <c r="E7">
        <v>0</v>
      </c>
    </row>
    <row r="9" spans="1:9" ht="15" x14ac:dyDescent="0.25">
      <c r="A9" t="s">
        <v>5</v>
      </c>
      <c r="E9">
        <f>SUM(E4:E8)</f>
        <v>24844.99</v>
      </c>
      <c r="G9">
        <f>E9</f>
        <v>24844.99</v>
      </c>
    </row>
    <row r="11" spans="1:9" x14ac:dyDescent="0.3">
      <c r="A11" t="s">
        <v>105</v>
      </c>
      <c r="E11" s="3" t="s">
        <v>4</v>
      </c>
    </row>
    <row r="12" spans="1:9" ht="15" x14ac:dyDescent="0.25">
      <c r="E12" s="3"/>
    </row>
    <row r="13" spans="1:9" ht="15" x14ac:dyDescent="0.25">
      <c r="A13" t="s">
        <v>6</v>
      </c>
      <c r="C13" t="s">
        <v>7</v>
      </c>
      <c r="E13" s="3"/>
    </row>
    <row r="14" spans="1:9" ht="15" x14ac:dyDescent="0.25">
      <c r="E14" s="6"/>
    </row>
    <row r="15" spans="1:9" ht="15" x14ac:dyDescent="0.25">
      <c r="A15">
        <v>59</v>
      </c>
      <c r="C15" t="s">
        <v>108</v>
      </c>
      <c r="E15" s="6">
        <v>14.39</v>
      </c>
    </row>
    <row r="16" spans="1:9" ht="15" x14ac:dyDescent="0.25">
      <c r="E16" s="3"/>
    </row>
    <row r="17" spans="1:9" ht="15" x14ac:dyDescent="0.25">
      <c r="E17" s="3"/>
    </row>
    <row r="18" spans="1:9" ht="15" x14ac:dyDescent="0.25">
      <c r="A18" t="s">
        <v>5</v>
      </c>
      <c r="E18" s="6">
        <f>SUM(E14:E17)</f>
        <v>14.39</v>
      </c>
      <c r="G18" s="7">
        <f>E18</f>
        <v>14.39</v>
      </c>
    </row>
    <row r="21" spans="1:9" x14ac:dyDescent="0.3">
      <c r="E21" s="3" t="s">
        <v>4</v>
      </c>
    </row>
    <row r="22" spans="1:9" ht="15" x14ac:dyDescent="0.25">
      <c r="A22" t="s">
        <v>8</v>
      </c>
      <c r="E22" s="7">
        <v>0</v>
      </c>
    </row>
    <row r="23" spans="1:9" x14ac:dyDescent="0.3">
      <c r="A23" t="s">
        <v>106</v>
      </c>
      <c r="E23" s="7">
        <v>0</v>
      </c>
      <c r="I23" t="s">
        <v>107</v>
      </c>
    </row>
    <row r="25" spans="1:9" ht="15" x14ac:dyDescent="0.25">
      <c r="A25" t="s">
        <v>9</v>
      </c>
      <c r="E25" s="7">
        <f>SUM(E22:E24)</f>
        <v>0</v>
      </c>
      <c r="G25" s="7">
        <f>E25</f>
        <v>0</v>
      </c>
    </row>
    <row r="26" spans="1:9" x14ac:dyDescent="0.3">
      <c r="E26" s="5" t="s">
        <v>4</v>
      </c>
    </row>
    <row r="27" spans="1:9" ht="15" x14ac:dyDescent="0.25">
      <c r="A27" s="4" t="s">
        <v>20</v>
      </c>
      <c r="G27" s="8">
        <f>G9-G18+G25</f>
        <v>24830.600000000002</v>
      </c>
    </row>
    <row r="29" spans="1:9" x14ac:dyDescent="0.3">
      <c r="A29" s="4" t="s">
        <v>10</v>
      </c>
      <c r="E29" s="5" t="s">
        <v>4</v>
      </c>
    </row>
    <row r="31" spans="1:9" ht="15" x14ac:dyDescent="0.25">
      <c r="A31" t="s">
        <v>11</v>
      </c>
      <c r="E31">
        <v>32446.89</v>
      </c>
    </row>
    <row r="32" spans="1:9" x14ac:dyDescent="0.3">
      <c r="A32" t="s">
        <v>12</v>
      </c>
      <c r="E32">
        <v>20478.38</v>
      </c>
    </row>
    <row r="34" spans="1:9" x14ac:dyDescent="0.3">
      <c r="A34" t="s">
        <v>5</v>
      </c>
      <c r="E34">
        <f>SUM(E31:E33)</f>
        <v>52925.270000000004</v>
      </c>
    </row>
    <row r="36" spans="1:9" x14ac:dyDescent="0.3">
      <c r="A36" t="s">
        <v>13</v>
      </c>
      <c r="E36">
        <v>28124.71</v>
      </c>
    </row>
    <row r="38" spans="1:9" s="4" customFormat="1" x14ac:dyDescent="0.3">
      <c r="A38" s="4" t="s">
        <v>124</v>
      </c>
      <c r="E38" s="4">
        <f>E34-E36</f>
        <v>24800.560000000005</v>
      </c>
      <c r="G38" s="4">
        <f>E38</f>
        <v>24800.560000000005</v>
      </c>
    </row>
    <row r="40" spans="1:9" x14ac:dyDescent="0.3">
      <c r="A40" t="s">
        <v>22</v>
      </c>
      <c r="G40" s="7">
        <f>G27-E38</f>
        <v>30.039999999997235</v>
      </c>
    </row>
    <row r="42" spans="1:9" x14ac:dyDescent="0.3">
      <c r="A42" t="s">
        <v>14</v>
      </c>
      <c r="G42">
        <v>1.49</v>
      </c>
      <c r="I42" t="s">
        <v>109</v>
      </c>
    </row>
    <row r="43" spans="1:9" x14ac:dyDescent="0.3">
      <c r="A43" t="s">
        <v>14</v>
      </c>
      <c r="G43">
        <v>-0.15</v>
      </c>
      <c r="I43" t="s">
        <v>110</v>
      </c>
    </row>
    <row r="44" spans="1:9" x14ac:dyDescent="0.3">
      <c r="A44" t="s">
        <v>14</v>
      </c>
      <c r="G44" s="7">
        <v>14.39</v>
      </c>
      <c r="I44" t="s">
        <v>122</v>
      </c>
    </row>
    <row r="45" spans="1:9" x14ac:dyDescent="0.3">
      <c r="G45">
        <f>SUM(G42:G44)</f>
        <v>15.73</v>
      </c>
    </row>
    <row r="47" spans="1:9" x14ac:dyDescent="0.3">
      <c r="A47" t="s">
        <v>111</v>
      </c>
      <c r="G47" s="7">
        <f>G40 -G45</f>
        <v>14.309999999997235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G39" sqref="G39"/>
    </sheetView>
  </sheetViews>
  <sheetFormatPr defaultRowHeight="14.4" x14ac:dyDescent="0.3"/>
  <sheetData>
    <row r="1" spans="1:9" x14ac:dyDescent="0.3">
      <c r="G1" s="4" t="s">
        <v>0</v>
      </c>
      <c r="H1" s="4"/>
      <c r="I1" s="9">
        <v>44593</v>
      </c>
    </row>
    <row r="2" spans="1:9" x14ac:dyDescent="0.3">
      <c r="D2" s="2"/>
      <c r="E2" s="3" t="s">
        <v>4</v>
      </c>
    </row>
    <row r="3" spans="1:9" ht="15" x14ac:dyDescent="0.25">
      <c r="A3" t="s">
        <v>112</v>
      </c>
    </row>
    <row r="4" spans="1:9" ht="15" x14ac:dyDescent="0.25">
      <c r="A4" t="s">
        <v>113</v>
      </c>
      <c r="E4">
        <v>23115.07</v>
      </c>
    </row>
    <row r="5" spans="1:9" ht="15" x14ac:dyDescent="0.25">
      <c r="A5" t="s">
        <v>114</v>
      </c>
      <c r="E5">
        <v>1.25</v>
      </c>
    </row>
    <row r="6" spans="1:9" ht="15" x14ac:dyDescent="0.25">
      <c r="A6" t="s">
        <v>115</v>
      </c>
      <c r="E6" s="7">
        <v>500</v>
      </c>
    </row>
    <row r="7" spans="1:9" ht="15" x14ac:dyDescent="0.25">
      <c r="A7" t="s">
        <v>3</v>
      </c>
      <c r="E7">
        <v>0</v>
      </c>
    </row>
    <row r="9" spans="1:9" ht="15" x14ac:dyDescent="0.25">
      <c r="A9" t="s">
        <v>5</v>
      </c>
      <c r="E9">
        <f>SUM(E4:E8)</f>
        <v>23616.32</v>
      </c>
      <c r="G9">
        <f>E9</f>
        <v>23616.32</v>
      </c>
    </row>
    <row r="11" spans="1:9" x14ac:dyDescent="0.3">
      <c r="A11" t="s">
        <v>116</v>
      </c>
      <c r="E11" s="3" t="s">
        <v>4</v>
      </c>
    </row>
    <row r="12" spans="1:9" ht="15" x14ac:dyDescent="0.25">
      <c r="E12" s="3"/>
    </row>
    <row r="13" spans="1:9" ht="15" x14ac:dyDescent="0.25">
      <c r="A13" t="s">
        <v>6</v>
      </c>
      <c r="C13" t="s">
        <v>7</v>
      </c>
      <c r="E13" s="3"/>
    </row>
    <row r="14" spans="1:9" ht="15" x14ac:dyDescent="0.25">
      <c r="E14" s="6"/>
    </row>
    <row r="15" spans="1:9" ht="15" x14ac:dyDescent="0.25">
      <c r="A15" t="s">
        <v>120</v>
      </c>
      <c r="C15" t="s">
        <v>120</v>
      </c>
      <c r="E15" s="6"/>
    </row>
    <row r="16" spans="1:9" ht="15" x14ac:dyDescent="0.25">
      <c r="E16" s="3"/>
    </row>
    <row r="17" spans="1:8" ht="15" x14ac:dyDescent="0.25">
      <c r="E17" s="3"/>
    </row>
    <row r="18" spans="1:8" ht="15" x14ac:dyDescent="0.25">
      <c r="A18" t="s">
        <v>5</v>
      </c>
      <c r="E18" s="6">
        <f>SUM(E14:E17)</f>
        <v>0</v>
      </c>
      <c r="G18" s="7">
        <f>E18</f>
        <v>0</v>
      </c>
    </row>
    <row r="21" spans="1:8" x14ac:dyDescent="0.3">
      <c r="E21" s="3" t="s">
        <v>4</v>
      </c>
    </row>
    <row r="22" spans="1:8" ht="15" x14ac:dyDescent="0.25">
      <c r="A22" t="s">
        <v>8</v>
      </c>
      <c r="E22" s="7">
        <v>0</v>
      </c>
    </row>
    <row r="23" spans="1:8" x14ac:dyDescent="0.3">
      <c r="A23" t="s">
        <v>119</v>
      </c>
      <c r="E23" s="7">
        <v>0</v>
      </c>
      <c r="H23" t="s">
        <v>121</v>
      </c>
    </row>
    <row r="25" spans="1:8" ht="15" x14ac:dyDescent="0.25">
      <c r="A25" t="s">
        <v>9</v>
      </c>
      <c r="E25" s="7">
        <f>SUM(E22:E24)</f>
        <v>0</v>
      </c>
      <c r="G25" s="7">
        <f>E25</f>
        <v>0</v>
      </c>
    </row>
    <row r="26" spans="1:8" x14ac:dyDescent="0.3">
      <c r="E26" s="5" t="s">
        <v>4</v>
      </c>
    </row>
    <row r="27" spans="1:8" ht="15" x14ac:dyDescent="0.25">
      <c r="A27" s="4" t="s">
        <v>117</v>
      </c>
      <c r="G27" s="8">
        <f>G9-G18+G25</f>
        <v>23616.32</v>
      </c>
    </row>
    <row r="29" spans="1:8" x14ac:dyDescent="0.3">
      <c r="A29" s="4" t="s">
        <v>10</v>
      </c>
      <c r="E29" s="5" t="s">
        <v>4</v>
      </c>
    </row>
    <row r="31" spans="1:8" x14ac:dyDescent="0.3">
      <c r="A31" t="s">
        <v>11</v>
      </c>
      <c r="E31">
        <v>32446.89</v>
      </c>
    </row>
    <row r="32" spans="1:8" x14ac:dyDescent="0.3">
      <c r="A32" t="s">
        <v>79</v>
      </c>
      <c r="E32">
        <v>20478.38</v>
      </c>
    </row>
    <row r="34" spans="1:9" x14ac:dyDescent="0.3">
      <c r="A34" t="s">
        <v>5</v>
      </c>
      <c r="E34">
        <f>SUM(E31:E33)</f>
        <v>52925.270000000004</v>
      </c>
    </row>
    <row r="36" spans="1:9" x14ac:dyDescent="0.3">
      <c r="A36" t="s">
        <v>13</v>
      </c>
      <c r="E36">
        <v>29324.68</v>
      </c>
    </row>
    <row r="38" spans="1:9" s="4" customFormat="1" x14ac:dyDescent="0.3">
      <c r="A38" s="4" t="s">
        <v>118</v>
      </c>
      <c r="E38" s="4">
        <f>E34-E36</f>
        <v>23600.590000000004</v>
      </c>
      <c r="G38" s="4">
        <f>E38</f>
        <v>23600.590000000004</v>
      </c>
    </row>
    <row r="40" spans="1:9" x14ac:dyDescent="0.3">
      <c r="A40" t="s">
        <v>22</v>
      </c>
      <c r="G40" s="8">
        <f>G27-E38</f>
        <v>15.729999999995925</v>
      </c>
    </row>
    <row r="42" spans="1:9" x14ac:dyDescent="0.3">
      <c r="A42" t="s">
        <v>14</v>
      </c>
      <c r="G42">
        <v>1.49</v>
      </c>
      <c r="I42" t="s">
        <v>109</v>
      </c>
    </row>
    <row r="43" spans="1:9" x14ac:dyDescent="0.3">
      <c r="A43" t="s">
        <v>14</v>
      </c>
      <c r="G43">
        <v>-0.15</v>
      </c>
      <c r="I43" t="s">
        <v>110</v>
      </c>
    </row>
    <row r="44" spans="1:9" x14ac:dyDescent="0.3">
      <c r="A44" t="s">
        <v>14</v>
      </c>
      <c r="G44" s="7">
        <v>14.39</v>
      </c>
      <c r="I44" t="s">
        <v>122</v>
      </c>
    </row>
    <row r="45" spans="1:9" x14ac:dyDescent="0.3">
      <c r="A45" s="4" t="s">
        <v>123</v>
      </c>
      <c r="G45" s="4">
        <f>SUM(G42:G44)</f>
        <v>15.73</v>
      </c>
    </row>
    <row r="47" spans="1:9" x14ac:dyDescent="0.3">
      <c r="G47" s="7">
        <f>G40-G45</f>
        <v>-4.0749625895841746E-12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32" sqref="A32:N40"/>
    </sheetView>
  </sheetViews>
  <sheetFormatPr defaultRowHeight="14.4" x14ac:dyDescent="0.3"/>
  <cols>
    <col min="4" max="4" width="11.88671875" customWidth="1"/>
  </cols>
  <sheetData>
    <row r="1" spans="1:9" x14ac:dyDescent="0.3">
      <c r="D1" s="4" t="s">
        <v>128</v>
      </c>
      <c r="G1" s="4" t="s">
        <v>0</v>
      </c>
      <c r="H1" s="4"/>
      <c r="I1" s="9"/>
    </row>
    <row r="2" spans="1:9" x14ac:dyDescent="0.3">
      <c r="D2" s="2"/>
      <c r="E2" s="3" t="s">
        <v>4</v>
      </c>
    </row>
    <row r="3" spans="1:9" ht="15" x14ac:dyDescent="0.25">
      <c r="A3" t="s">
        <v>129</v>
      </c>
    </row>
    <row r="4" spans="1:9" ht="15" x14ac:dyDescent="0.25">
      <c r="A4" t="s">
        <v>1</v>
      </c>
      <c r="E4">
        <v>21049.98</v>
      </c>
    </row>
    <row r="5" spans="1:9" ht="15" x14ac:dyDescent="0.25">
      <c r="A5" t="s">
        <v>2</v>
      </c>
      <c r="E5">
        <v>1.25</v>
      </c>
    </row>
    <row r="6" spans="1:9" ht="15" x14ac:dyDescent="0.25">
      <c r="A6" t="s">
        <v>3</v>
      </c>
      <c r="E6" s="7">
        <v>0</v>
      </c>
    </row>
    <row r="7" spans="1:9" x14ac:dyDescent="0.3">
      <c r="A7" t="s">
        <v>125</v>
      </c>
      <c r="E7" s="7">
        <v>20</v>
      </c>
    </row>
    <row r="8" spans="1:9" ht="15" x14ac:dyDescent="0.25">
      <c r="A8" t="s">
        <v>5</v>
      </c>
      <c r="E8">
        <f>SUM(E4:E7)</f>
        <v>21071.23</v>
      </c>
      <c r="G8">
        <f>E8</f>
        <v>21071.23</v>
      </c>
    </row>
    <row r="10" spans="1:9" x14ac:dyDescent="0.3">
      <c r="A10" t="s">
        <v>130</v>
      </c>
      <c r="E10" s="3" t="s">
        <v>4</v>
      </c>
      <c r="G10" s="7">
        <v>0</v>
      </c>
    </row>
    <row r="11" spans="1:9" ht="15" x14ac:dyDescent="0.25">
      <c r="E11" s="3"/>
    </row>
    <row r="12" spans="1:9" x14ac:dyDescent="0.3">
      <c r="E12" s="3" t="s">
        <v>4</v>
      </c>
    </row>
    <row r="13" spans="1:9" ht="15" x14ac:dyDescent="0.25">
      <c r="A13" t="s">
        <v>8</v>
      </c>
      <c r="E13" s="7">
        <v>0</v>
      </c>
    </row>
    <row r="14" spans="1:9" ht="15" x14ac:dyDescent="0.25">
      <c r="A14" t="s">
        <v>126</v>
      </c>
      <c r="E14" s="7">
        <v>0</v>
      </c>
    </row>
    <row r="16" spans="1:9" ht="15" x14ac:dyDescent="0.25">
      <c r="A16" t="s">
        <v>9</v>
      </c>
      <c r="E16" s="7">
        <f>SUM(E13:E15)</f>
        <v>0</v>
      </c>
      <c r="G16" s="7">
        <f>E16</f>
        <v>0</v>
      </c>
    </row>
    <row r="17" spans="1:7" x14ac:dyDescent="0.3">
      <c r="E17" s="5" t="s">
        <v>4</v>
      </c>
    </row>
    <row r="18" spans="1:7" ht="15" x14ac:dyDescent="0.25">
      <c r="A18" s="4" t="s">
        <v>132</v>
      </c>
      <c r="G18" s="8">
        <f>G8+G16</f>
        <v>21071.23</v>
      </c>
    </row>
    <row r="20" spans="1:7" x14ac:dyDescent="0.3">
      <c r="A20" s="4" t="s">
        <v>10</v>
      </c>
      <c r="E20" s="5" t="s">
        <v>4</v>
      </c>
    </row>
    <row r="22" spans="1:7" x14ac:dyDescent="0.3">
      <c r="A22" t="s">
        <v>11</v>
      </c>
      <c r="E22">
        <v>32448.23</v>
      </c>
    </row>
    <row r="23" spans="1:7" x14ac:dyDescent="0.3">
      <c r="A23" t="s">
        <v>79</v>
      </c>
      <c r="E23">
        <v>20479.38</v>
      </c>
    </row>
    <row r="25" spans="1:7" x14ac:dyDescent="0.3">
      <c r="A25" t="s">
        <v>5</v>
      </c>
      <c r="E25">
        <f>SUM(E22:E24)</f>
        <v>52927.61</v>
      </c>
    </row>
    <row r="27" spans="1:7" x14ac:dyDescent="0.3">
      <c r="A27" t="s">
        <v>13</v>
      </c>
      <c r="E27">
        <v>31856.38</v>
      </c>
    </row>
    <row r="29" spans="1:7" s="4" customFormat="1" x14ac:dyDescent="0.3">
      <c r="A29" s="4" t="s">
        <v>131</v>
      </c>
      <c r="E29" s="4">
        <f>E25-E27</f>
        <v>21071.23</v>
      </c>
      <c r="G29" s="4">
        <f>E29</f>
        <v>21071.23</v>
      </c>
    </row>
    <row r="31" spans="1:7" x14ac:dyDescent="0.3">
      <c r="A31" t="s">
        <v>127</v>
      </c>
      <c r="G31" s="8">
        <f>G18-E29</f>
        <v>0</v>
      </c>
    </row>
    <row r="36" spans="1:7" x14ac:dyDescent="0.3">
      <c r="A36" s="4"/>
      <c r="G36" s="4"/>
    </row>
    <row r="38" spans="1:7" x14ac:dyDescent="0.3">
      <c r="G38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workbookViewId="0">
      <selection activeCell="E16" sqref="E12:E16"/>
    </sheetView>
  </sheetViews>
  <sheetFormatPr defaultRowHeight="14.4" x14ac:dyDescent="0.3"/>
  <cols>
    <col min="2" max="2" width="11.109375" customWidth="1"/>
    <col min="4" max="4" width="12.5546875" customWidth="1"/>
  </cols>
  <sheetData>
    <row r="1" spans="1:9" ht="15" x14ac:dyDescent="0.25">
      <c r="G1" t="s">
        <v>0</v>
      </c>
      <c r="I1" s="1">
        <v>44317</v>
      </c>
    </row>
    <row r="2" spans="1:9" ht="15" x14ac:dyDescent="0.25">
      <c r="A2" t="s">
        <v>52</v>
      </c>
    </row>
    <row r="3" spans="1:9" ht="15" x14ac:dyDescent="0.25">
      <c r="A3" t="s">
        <v>1</v>
      </c>
      <c r="E3">
        <v>13615.37</v>
      </c>
      <c r="I3" s="3" t="s">
        <v>66</v>
      </c>
    </row>
    <row r="4" spans="1:9" ht="15" x14ac:dyDescent="0.25">
      <c r="A4" t="s">
        <v>2</v>
      </c>
      <c r="E4">
        <v>32536.13</v>
      </c>
      <c r="I4" s="3" t="s">
        <v>66</v>
      </c>
    </row>
    <row r="5" spans="1:9" ht="15" x14ac:dyDescent="0.25">
      <c r="A5" t="s">
        <v>3</v>
      </c>
      <c r="E5">
        <v>0</v>
      </c>
      <c r="I5" s="3"/>
    </row>
    <row r="6" spans="1:9" ht="15" x14ac:dyDescent="0.25">
      <c r="I6" s="3"/>
    </row>
    <row r="7" spans="1:9" ht="15" x14ac:dyDescent="0.25">
      <c r="A7" t="s">
        <v>5</v>
      </c>
      <c r="E7">
        <f>SUM(E3:E6)</f>
        <v>46151.5</v>
      </c>
      <c r="G7">
        <f>E7</f>
        <v>46151.5</v>
      </c>
      <c r="I7" s="3" t="s">
        <v>66</v>
      </c>
    </row>
    <row r="8" spans="1:9" ht="15" x14ac:dyDescent="0.25">
      <c r="I8" s="3"/>
    </row>
    <row r="9" spans="1:9" x14ac:dyDescent="0.3">
      <c r="A9" t="s">
        <v>53</v>
      </c>
      <c r="E9" s="3" t="s">
        <v>4</v>
      </c>
      <c r="I9" s="3"/>
    </row>
    <row r="10" spans="1:9" ht="15" x14ac:dyDescent="0.25">
      <c r="E10" s="3"/>
      <c r="I10" s="3"/>
    </row>
    <row r="11" spans="1:9" ht="15" x14ac:dyDescent="0.25">
      <c r="A11" t="s">
        <v>6</v>
      </c>
      <c r="C11" t="s">
        <v>7</v>
      </c>
      <c r="E11" s="3"/>
      <c r="I11" s="3"/>
    </row>
    <row r="12" spans="1:9" ht="15" x14ac:dyDescent="0.25">
      <c r="A12">
        <v>31</v>
      </c>
      <c r="C12" t="s">
        <v>56</v>
      </c>
      <c r="E12" s="11">
        <v>7.32</v>
      </c>
      <c r="I12" s="3"/>
    </row>
    <row r="13" spans="1:9" ht="15" x14ac:dyDescent="0.25">
      <c r="E13" s="11"/>
      <c r="I13" s="3"/>
    </row>
    <row r="14" spans="1:9" ht="15" x14ac:dyDescent="0.25">
      <c r="E14" s="12"/>
      <c r="I14" s="3"/>
    </row>
    <row r="15" spans="1:9" ht="15" x14ac:dyDescent="0.25">
      <c r="E15" s="12"/>
      <c r="I15" s="3"/>
    </row>
    <row r="16" spans="1:9" ht="15" x14ac:dyDescent="0.25">
      <c r="A16" t="s">
        <v>5</v>
      </c>
      <c r="E16" s="11">
        <f>SUM(E12:E15)</f>
        <v>7.32</v>
      </c>
      <c r="G16" s="7">
        <f>E16</f>
        <v>7.32</v>
      </c>
      <c r="I16" s="3" t="s">
        <v>66</v>
      </c>
    </row>
    <row r="17" spans="1:10" ht="15" x14ac:dyDescent="0.25">
      <c r="I17" s="3"/>
    </row>
    <row r="18" spans="1:10" ht="15" x14ac:dyDescent="0.25">
      <c r="I18" s="3"/>
    </row>
    <row r="19" spans="1:10" x14ac:dyDescent="0.3">
      <c r="E19" s="3" t="s">
        <v>4</v>
      </c>
      <c r="I19" s="3"/>
    </row>
    <row r="20" spans="1:10" ht="15" x14ac:dyDescent="0.25">
      <c r="A20" t="s">
        <v>8</v>
      </c>
      <c r="E20" s="7">
        <v>0</v>
      </c>
      <c r="I20" s="3" t="s">
        <v>66</v>
      </c>
    </row>
    <row r="21" spans="1:10" ht="15" x14ac:dyDescent="0.25">
      <c r="A21" t="s">
        <v>57</v>
      </c>
      <c r="E21" s="7">
        <v>0</v>
      </c>
      <c r="I21" s="3" t="s">
        <v>66</v>
      </c>
      <c r="J21" t="s">
        <v>69</v>
      </c>
    </row>
    <row r="22" spans="1:10" ht="15" x14ac:dyDescent="0.25">
      <c r="I22" s="3"/>
    </row>
    <row r="23" spans="1:10" ht="15" x14ac:dyDescent="0.25">
      <c r="A23" t="s">
        <v>9</v>
      </c>
      <c r="E23" s="7">
        <f>SUM(E20:E22)</f>
        <v>0</v>
      </c>
      <c r="G23" s="7">
        <f>E23</f>
        <v>0</v>
      </c>
      <c r="I23" s="3" t="s">
        <v>66</v>
      </c>
    </row>
    <row r="24" spans="1:10" x14ac:dyDescent="0.3">
      <c r="E24" s="5" t="s">
        <v>4</v>
      </c>
      <c r="I24" s="3"/>
    </row>
    <row r="25" spans="1:10" ht="15" x14ac:dyDescent="0.25">
      <c r="A25" s="4" t="s">
        <v>54</v>
      </c>
      <c r="G25" s="8">
        <f>G7-G16+G23</f>
        <v>46144.18</v>
      </c>
      <c r="I25" s="3" t="s">
        <v>66</v>
      </c>
    </row>
    <row r="26" spans="1:10" ht="15" x14ac:dyDescent="0.25">
      <c r="I26" s="3"/>
    </row>
    <row r="27" spans="1:10" x14ac:dyDescent="0.3">
      <c r="A27" s="4" t="s">
        <v>10</v>
      </c>
      <c r="E27" s="5" t="s">
        <v>4</v>
      </c>
      <c r="I27" s="3"/>
    </row>
    <row r="28" spans="1:10" ht="15" x14ac:dyDescent="0.25">
      <c r="I28" s="3"/>
    </row>
    <row r="29" spans="1:10" ht="15" x14ac:dyDescent="0.25">
      <c r="A29" t="s">
        <v>11</v>
      </c>
      <c r="E29">
        <v>32446.89</v>
      </c>
      <c r="I29" s="3" t="s">
        <v>66</v>
      </c>
    </row>
    <row r="30" spans="1:10" ht="15" x14ac:dyDescent="0.25">
      <c r="A30" t="s">
        <v>12</v>
      </c>
      <c r="E30">
        <v>15001.61</v>
      </c>
      <c r="I30" s="3"/>
    </row>
    <row r="31" spans="1:10" ht="15" x14ac:dyDescent="0.25">
      <c r="I31" s="3"/>
    </row>
    <row r="32" spans="1:10" x14ac:dyDescent="0.3">
      <c r="A32" t="s">
        <v>5</v>
      </c>
      <c r="E32">
        <f>SUM(E29:E31)</f>
        <v>47448.5</v>
      </c>
      <c r="I32" s="3"/>
    </row>
    <row r="33" spans="1:9" x14ac:dyDescent="0.3">
      <c r="I33" s="3"/>
    </row>
    <row r="34" spans="1:9" x14ac:dyDescent="0.3">
      <c r="A34" t="s">
        <v>13</v>
      </c>
      <c r="E34">
        <v>1305.6600000000001</v>
      </c>
      <c r="I34" s="3"/>
    </row>
    <row r="35" spans="1:9" x14ac:dyDescent="0.3">
      <c r="I35" s="3"/>
    </row>
    <row r="36" spans="1:9" x14ac:dyDescent="0.3">
      <c r="A36" s="4" t="s">
        <v>55</v>
      </c>
      <c r="B36" s="4"/>
      <c r="C36" s="4"/>
      <c r="D36" s="4"/>
      <c r="E36" s="4">
        <f>E32-E34</f>
        <v>46142.84</v>
      </c>
      <c r="F36" s="4"/>
      <c r="G36" s="4">
        <f>E36</f>
        <v>46142.84</v>
      </c>
      <c r="H36" s="4"/>
      <c r="I36" s="5" t="s">
        <v>66</v>
      </c>
    </row>
    <row r="37" spans="1:9" x14ac:dyDescent="0.3">
      <c r="I37" s="3"/>
    </row>
    <row r="38" spans="1:9" x14ac:dyDescent="0.3">
      <c r="A38" t="s">
        <v>22</v>
      </c>
      <c r="G38" s="7">
        <f>G25-E36</f>
        <v>1.3400000000037835</v>
      </c>
      <c r="I38" s="3"/>
    </row>
    <row r="39" spans="1:9" x14ac:dyDescent="0.3">
      <c r="I39" s="3"/>
    </row>
    <row r="40" spans="1:9" x14ac:dyDescent="0.3">
      <c r="A40" t="s">
        <v>14</v>
      </c>
      <c r="G40">
        <v>1.49</v>
      </c>
      <c r="I40" s="3" t="s">
        <v>74</v>
      </c>
    </row>
    <row r="41" spans="1:9" x14ac:dyDescent="0.3">
      <c r="I41" s="3"/>
    </row>
    <row r="42" spans="1:9" x14ac:dyDescent="0.3">
      <c r="A42" t="s">
        <v>14</v>
      </c>
      <c r="B42" t="s">
        <v>68</v>
      </c>
      <c r="G42">
        <v>0.15</v>
      </c>
      <c r="I4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E16" sqref="E12:E16"/>
    </sheetView>
  </sheetViews>
  <sheetFormatPr defaultRowHeight="14.4" x14ac:dyDescent="0.3"/>
  <cols>
    <col min="4" max="4" width="17.88671875" customWidth="1"/>
  </cols>
  <sheetData>
    <row r="1" spans="1:9" ht="15" x14ac:dyDescent="0.25">
      <c r="G1" t="s">
        <v>0</v>
      </c>
      <c r="I1" s="1">
        <v>44348</v>
      </c>
    </row>
    <row r="2" spans="1:9" ht="15" x14ac:dyDescent="0.25">
      <c r="A2" t="s">
        <v>47</v>
      </c>
    </row>
    <row r="3" spans="1:9" ht="15" x14ac:dyDescent="0.25">
      <c r="A3" t="s">
        <v>1</v>
      </c>
      <c r="E3">
        <v>12179.07</v>
      </c>
      <c r="I3" t="s">
        <v>66</v>
      </c>
    </row>
    <row r="4" spans="1:9" ht="15" x14ac:dyDescent="0.25">
      <c r="A4" t="s">
        <v>2</v>
      </c>
      <c r="E4">
        <v>32538.89</v>
      </c>
      <c r="I4" t="s">
        <v>66</v>
      </c>
    </row>
    <row r="5" spans="1:9" ht="15" x14ac:dyDescent="0.25">
      <c r="A5" t="s">
        <v>3</v>
      </c>
      <c r="E5">
        <v>0</v>
      </c>
    </row>
    <row r="7" spans="1:9" ht="15" x14ac:dyDescent="0.25">
      <c r="A7" t="s">
        <v>5</v>
      </c>
      <c r="E7">
        <f>SUM(E3:E6)</f>
        <v>44717.96</v>
      </c>
      <c r="G7">
        <f>E7</f>
        <v>44717.96</v>
      </c>
      <c r="I7" t="s">
        <v>66</v>
      </c>
    </row>
    <row r="9" spans="1:9" x14ac:dyDescent="0.3">
      <c r="A9" t="s">
        <v>48</v>
      </c>
      <c r="E9" s="3" t="s">
        <v>4</v>
      </c>
    </row>
    <row r="10" spans="1:9" ht="15" x14ac:dyDescent="0.25">
      <c r="E10" s="3"/>
    </row>
    <row r="11" spans="1:9" ht="15" x14ac:dyDescent="0.25">
      <c r="A11" t="s">
        <v>6</v>
      </c>
      <c r="C11" t="s">
        <v>7</v>
      </c>
      <c r="E11" s="3"/>
    </row>
    <row r="12" spans="1:9" ht="15" x14ac:dyDescent="0.25">
      <c r="A12">
        <v>38</v>
      </c>
      <c r="C12" t="s">
        <v>51</v>
      </c>
      <c r="E12" s="11">
        <v>124.2</v>
      </c>
      <c r="I12" t="s">
        <v>66</v>
      </c>
    </row>
    <row r="13" spans="1:9" ht="15" x14ac:dyDescent="0.25">
      <c r="E13" s="11"/>
    </row>
    <row r="14" spans="1:9" ht="15" x14ac:dyDescent="0.25">
      <c r="E14" s="12"/>
    </row>
    <row r="15" spans="1:9" ht="15" x14ac:dyDescent="0.25">
      <c r="E15" s="12"/>
    </row>
    <row r="16" spans="1:9" ht="15" x14ac:dyDescent="0.25">
      <c r="A16" t="s">
        <v>5</v>
      </c>
      <c r="E16" s="11">
        <f>SUM(E12:E15)</f>
        <v>124.2</v>
      </c>
      <c r="G16" s="7">
        <f>E16</f>
        <v>124.2</v>
      </c>
      <c r="I16" t="s">
        <v>66</v>
      </c>
    </row>
    <row r="19" spans="1:10" ht="15" x14ac:dyDescent="0.25">
      <c r="A19" t="s">
        <v>8</v>
      </c>
      <c r="E19" s="7">
        <v>0</v>
      </c>
      <c r="I19" t="s">
        <v>66</v>
      </c>
    </row>
    <row r="20" spans="1:10" ht="15" x14ac:dyDescent="0.25">
      <c r="A20" t="s">
        <v>46</v>
      </c>
      <c r="E20" s="7">
        <v>0</v>
      </c>
      <c r="I20" t="s">
        <v>66</v>
      </c>
      <c r="J20" t="s">
        <v>72</v>
      </c>
    </row>
    <row r="22" spans="1:10" ht="15" x14ac:dyDescent="0.25">
      <c r="A22" t="s">
        <v>9</v>
      </c>
      <c r="E22" s="7">
        <f>SUM(E19:E21)</f>
        <v>0</v>
      </c>
      <c r="G22" s="7"/>
      <c r="I22" t="s">
        <v>66</v>
      </c>
    </row>
    <row r="23" spans="1:10" x14ac:dyDescent="0.3">
      <c r="E23" s="5" t="s">
        <v>4</v>
      </c>
    </row>
    <row r="24" spans="1:10" ht="15" x14ac:dyDescent="0.25">
      <c r="A24" s="4" t="s">
        <v>49</v>
      </c>
      <c r="G24" s="8">
        <f>G7-G16+G22</f>
        <v>44593.760000000002</v>
      </c>
      <c r="I24" t="s">
        <v>66</v>
      </c>
    </row>
    <row r="26" spans="1:10" x14ac:dyDescent="0.3">
      <c r="A26" s="4" t="s">
        <v>10</v>
      </c>
      <c r="E26" s="5" t="s">
        <v>4</v>
      </c>
    </row>
    <row r="28" spans="1:10" ht="15" x14ac:dyDescent="0.25">
      <c r="A28" t="s">
        <v>11</v>
      </c>
      <c r="E28">
        <v>32446.89</v>
      </c>
      <c r="I28" t="s">
        <v>66</v>
      </c>
    </row>
    <row r="29" spans="1:10" x14ac:dyDescent="0.3">
      <c r="A29" t="s">
        <v>12</v>
      </c>
      <c r="E29">
        <v>15004.37</v>
      </c>
      <c r="I29" t="s">
        <v>66</v>
      </c>
    </row>
    <row r="31" spans="1:10" x14ac:dyDescent="0.3">
      <c r="A31" t="s">
        <v>5</v>
      </c>
      <c r="E31">
        <f>SUM(E28:E30)</f>
        <v>47451.26</v>
      </c>
      <c r="I31" t="s">
        <v>66</v>
      </c>
    </row>
    <row r="33" spans="1:9" x14ac:dyDescent="0.3">
      <c r="A33" t="s">
        <v>13</v>
      </c>
      <c r="E33">
        <v>2858.84</v>
      </c>
    </row>
    <row r="35" spans="1:9" x14ac:dyDescent="0.3">
      <c r="A35" s="4" t="s">
        <v>50</v>
      </c>
      <c r="B35" s="4"/>
      <c r="C35" s="4"/>
      <c r="D35" s="4"/>
      <c r="E35" s="4">
        <f>E31-E33</f>
        <v>44592.42</v>
      </c>
      <c r="F35" s="4"/>
      <c r="G35" s="4">
        <f>E35</f>
        <v>44592.42</v>
      </c>
      <c r="H35" s="4"/>
      <c r="I35" s="4"/>
    </row>
    <row r="37" spans="1:9" x14ac:dyDescent="0.3">
      <c r="A37" t="s">
        <v>22</v>
      </c>
      <c r="G37" s="7">
        <f>G24-E35</f>
        <v>1.3400000000037835</v>
      </c>
    </row>
    <row r="39" spans="1:9" x14ac:dyDescent="0.3">
      <c r="A39" t="s">
        <v>14</v>
      </c>
      <c r="G39">
        <v>1.49</v>
      </c>
      <c r="I39" t="s">
        <v>76</v>
      </c>
    </row>
    <row r="41" spans="1:9" x14ac:dyDescent="0.3">
      <c r="A41" t="s">
        <v>75</v>
      </c>
      <c r="G41">
        <v>0.15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7" workbookViewId="0">
      <selection activeCell="E16" sqref="E11:E16"/>
    </sheetView>
  </sheetViews>
  <sheetFormatPr defaultRowHeight="14.4" x14ac:dyDescent="0.3"/>
  <cols>
    <col min="4" max="4" width="11.6640625" customWidth="1"/>
  </cols>
  <sheetData>
    <row r="1" spans="1:9" ht="15" x14ac:dyDescent="0.25">
      <c r="G1" t="s">
        <v>0</v>
      </c>
      <c r="I1" s="1">
        <v>44378</v>
      </c>
    </row>
    <row r="2" spans="1:9" ht="15" x14ac:dyDescent="0.25">
      <c r="A2" t="s">
        <v>42</v>
      </c>
    </row>
    <row r="3" spans="1:9" ht="15" x14ac:dyDescent="0.25">
      <c r="A3" t="s">
        <v>1</v>
      </c>
      <c r="E3" s="7">
        <v>10072.5</v>
      </c>
      <c r="I3" t="s">
        <v>66</v>
      </c>
    </row>
    <row r="4" spans="1:9" ht="15" x14ac:dyDescent="0.25">
      <c r="A4" t="s">
        <v>2</v>
      </c>
      <c r="E4">
        <v>32616.560000000001</v>
      </c>
      <c r="I4" t="s">
        <v>66</v>
      </c>
    </row>
    <row r="5" spans="1:9" ht="15" x14ac:dyDescent="0.25">
      <c r="A5" t="s">
        <v>3</v>
      </c>
      <c r="E5">
        <v>0</v>
      </c>
    </row>
    <row r="7" spans="1:9" ht="15" x14ac:dyDescent="0.25">
      <c r="A7" t="s">
        <v>5</v>
      </c>
      <c r="E7">
        <f>SUM(E3:E6)</f>
        <v>42689.06</v>
      </c>
      <c r="G7">
        <f>E7</f>
        <v>42689.06</v>
      </c>
      <c r="I7" t="s">
        <v>66</v>
      </c>
    </row>
    <row r="9" spans="1:9" x14ac:dyDescent="0.3">
      <c r="A9" t="s">
        <v>43</v>
      </c>
      <c r="E9" s="3" t="s">
        <v>4</v>
      </c>
    </row>
    <row r="10" spans="1:9" ht="15" x14ac:dyDescent="0.25">
      <c r="E10" s="3"/>
    </row>
    <row r="11" spans="1:9" ht="15" x14ac:dyDescent="0.25">
      <c r="A11" t="s">
        <v>6</v>
      </c>
      <c r="C11" t="s">
        <v>7</v>
      </c>
      <c r="E11" s="12"/>
    </row>
    <row r="12" spans="1:9" ht="15" x14ac:dyDescent="0.25">
      <c r="E12" s="11"/>
    </row>
    <row r="13" spans="1:9" ht="15" x14ac:dyDescent="0.25">
      <c r="E13" s="11"/>
    </row>
    <row r="14" spans="1:9" ht="15" x14ac:dyDescent="0.25">
      <c r="E14" s="12"/>
    </row>
    <row r="15" spans="1:9" ht="15" x14ac:dyDescent="0.25">
      <c r="E15" s="12"/>
    </row>
    <row r="16" spans="1:9" ht="15" x14ac:dyDescent="0.25">
      <c r="A16" t="s">
        <v>5</v>
      </c>
      <c r="E16" s="11">
        <f>SUM(E12:E15)</f>
        <v>0</v>
      </c>
      <c r="G16" s="6">
        <f>E16</f>
        <v>0</v>
      </c>
    </row>
    <row r="19" spans="1:9" x14ac:dyDescent="0.3">
      <c r="E19" s="3" t="s">
        <v>4</v>
      </c>
    </row>
    <row r="20" spans="1:9" ht="15" x14ac:dyDescent="0.25">
      <c r="A20" t="s">
        <v>8</v>
      </c>
      <c r="E20" s="6">
        <v>0</v>
      </c>
    </row>
    <row r="21" spans="1:9" ht="15" x14ac:dyDescent="0.25">
      <c r="A21" t="s">
        <v>36</v>
      </c>
      <c r="E21" s="6">
        <v>0</v>
      </c>
      <c r="I21" t="s">
        <v>71</v>
      </c>
    </row>
    <row r="23" spans="1:9" ht="15" x14ac:dyDescent="0.25">
      <c r="A23" t="s">
        <v>9</v>
      </c>
      <c r="E23" s="6">
        <f>SUM(E20:E22)</f>
        <v>0</v>
      </c>
      <c r="G23" s="6">
        <f>E23</f>
        <v>0</v>
      </c>
    </row>
    <row r="24" spans="1:9" x14ac:dyDescent="0.3">
      <c r="E24" s="5" t="s">
        <v>4</v>
      </c>
    </row>
    <row r="25" spans="1:9" ht="15" x14ac:dyDescent="0.25">
      <c r="A25" s="4" t="s">
        <v>44</v>
      </c>
      <c r="G25" s="8">
        <f>G7-G16+G23</f>
        <v>42689.06</v>
      </c>
    </row>
    <row r="27" spans="1:9" x14ac:dyDescent="0.3">
      <c r="A27" s="4" t="s">
        <v>10</v>
      </c>
      <c r="E27" s="5" t="s">
        <v>4</v>
      </c>
    </row>
    <row r="29" spans="1:9" ht="15" x14ac:dyDescent="0.25">
      <c r="A29" t="s">
        <v>11</v>
      </c>
      <c r="E29">
        <v>32446.89</v>
      </c>
    </row>
    <row r="30" spans="1:9" ht="15" x14ac:dyDescent="0.25">
      <c r="A30" t="s">
        <v>12</v>
      </c>
      <c r="E30">
        <v>15082.04</v>
      </c>
    </row>
    <row r="32" spans="1:9" ht="15" x14ac:dyDescent="0.25">
      <c r="A32" t="s">
        <v>5</v>
      </c>
      <c r="E32">
        <f>SUM(E29:E31)</f>
        <v>47528.93</v>
      </c>
      <c r="H32" t="s">
        <v>77</v>
      </c>
    </row>
    <row r="34" spans="1:9" ht="15" x14ac:dyDescent="0.25">
      <c r="A34" t="s">
        <v>13</v>
      </c>
      <c r="E34">
        <v>4841.21</v>
      </c>
    </row>
    <row r="36" spans="1:9" x14ac:dyDescent="0.3">
      <c r="A36" s="4" t="s">
        <v>45</v>
      </c>
      <c r="B36" s="4"/>
      <c r="C36" s="4"/>
      <c r="D36" s="4"/>
      <c r="E36" s="8">
        <f>E32-E34</f>
        <v>42687.72</v>
      </c>
      <c r="F36" s="4"/>
      <c r="G36" s="8">
        <f>E36</f>
        <v>42687.72</v>
      </c>
      <c r="H36" s="4"/>
      <c r="I36" s="4"/>
    </row>
    <row r="38" spans="1:9" x14ac:dyDescent="0.3">
      <c r="A38" t="s">
        <v>22</v>
      </c>
      <c r="G38" s="7">
        <f>G25-G36</f>
        <v>1.3399999999965075</v>
      </c>
    </row>
    <row r="40" spans="1:9" x14ac:dyDescent="0.3">
      <c r="A40" t="s">
        <v>14</v>
      </c>
      <c r="G40">
        <v>1.49</v>
      </c>
      <c r="I40" t="s">
        <v>78</v>
      </c>
    </row>
    <row r="42" spans="1:9" x14ac:dyDescent="0.3">
      <c r="A42" t="s">
        <v>75</v>
      </c>
      <c r="G42">
        <v>0.15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workbookViewId="0">
      <selection activeCell="E16" sqref="E12:E16"/>
    </sheetView>
  </sheetViews>
  <sheetFormatPr defaultRowHeight="14.4" x14ac:dyDescent="0.3"/>
  <cols>
    <col min="4" max="4" width="12.6640625" customWidth="1"/>
  </cols>
  <sheetData>
    <row r="1" spans="1:9" ht="15" x14ac:dyDescent="0.25">
      <c r="G1" t="s">
        <v>39</v>
      </c>
      <c r="I1" s="1">
        <v>44409</v>
      </c>
    </row>
    <row r="2" spans="1:9" ht="15" x14ac:dyDescent="0.25">
      <c r="A2" t="s">
        <v>35</v>
      </c>
    </row>
    <row r="3" spans="1:9" ht="15" x14ac:dyDescent="0.25">
      <c r="A3" t="s">
        <v>1</v>
      </c>
      <c r="E3">
        <v>9054.3700000000008</v>
      </c>
      <c r="H3" t="s">
        <v>66</v>
      </c>
    </row>
    <row r="4" spans="1:9" ht="15" x14ac:dyDescent="0.25">
      <c r="A4" t="s">
        <v>2</v>
      </c>
      <c r="E4">
        <v>35219.65</v>
      </c>
      <c r="H4" t="s">
        <v>66</v>
      </c>
    </row>
    <row r="5" spans="1:9" ht="15" x14ac:dyDescent="0.25">
      <c r="A5" t="s">
        <v>3</v>
      </c>
      <c r="E5">
        <v>0</v>
      </c>
      <c r="H5" t="s">
        <v>66</v>
      </c>
    </row>
    <row r="7" spans="1:9" ht="15" x14ac:dyDescent="0.25">
      <c r="A7" t="s">
        <v>5</v>
      </c>
      <c r="E7">
        <f>SUM(E3:E6)</f>
        <v>44274.020000000004</v>
      </c>
      <c r="G7">
        <f>E7</f>
        <v>44274.020000000004</v>
      </c>
      <c r="H7" t="s">
        <v>66</v>
      </c>
    </row>
    <row r="9" spans="1:9" x14ac:dyDescent="0.3">
      <c r="A9" t="s">
        <v>40</v>
      </c>
      <c r="E9" s="3" t="s">
        <v>4</v>
      </c>
    </row>
    <row r="10" spans="1:9" ht="15" x14ac:dyDescent="0.25">
      <c r="E10" s="3"/>
    </row>
    <row r="11" spans="1:9" ht="15" x14ac:dyDescent="0.25">
      <c r="A11" t="s">
        <v>6</v>
      </c>
      <c r="C11" t="s">
        <v>7</v>
      </c>
      <c r="E11" s="3"/>
    </row>
    <row r="12" spans="1:9" ht="15" x14ac:dyDescent="0.25">
      <c r="E12" s="11">
        <v>0</v>
      </c>
      <c r="H12" t="s">
        <v>66</v>
      </c>
    </row>
    <row r="13" spans="1:9" ht="15" x14ac:dyDescent="0.25">
      <c r="E13" s="11"/>
    </row>
    <row r="14" spans="1:9" ht="15" x14ac:dyDescent="0.25">
      <c r="E14" s="12"/>
    </row>
    <row r="15" spans="1:9" ht="15" x14ac:dyDescent="0.25">
      <c r="E15" s="12"/>
    </row>
    <row r="16" spans="1:9" ht="15" x14ac:dyDescent="0.25">
      <c r="A16" t="s">
        <v>5</v>
      </c>
      <c r="E16" s="11">
        <f>SUM(E12:E15)</f>
        <v>0</v>
      </c>
      <c r="G16" s="7">
        <f>E16</f>
        <v>0</v>
      </c>
      <c r="H16" t="s">
        <v>66</v>
      </c>
    </row>
    <row r="19" spans="1:9" x14ac:dyDescent="0.3">
      <c r="E19" s="3" t="s">
        <v>4</v>
      </c>
    </row>
    <row r="20" spans="1:9" ht="15" x14ac:dyDescent="0.25">
      <c r="A20" t="s">
        <v>8</v>
      </c>
      <c r="E20" s="7">
        <v>0</v>
      </c>
      <c r="H20" t="s">
        <v>66</v>
      </c>
    </row>
    <row r="21" spans="1:9" ht="15" x14ac:dyDescent="0.25">
      <c r="A21" t="s">
        <v>28</v>
      </c>
      <c r="E21" s="7">
        <v>20</v>
      </c>
      <c r="H21" t="s">
        <v>66</v>
      </c>
      <c r="I21" t="s">
        <v>80</v>
      </c>
    </row>
    <row r="23" spans="1:9" ht="15" x14ac:dyDescent="0.25">
      <c r="A23" t="s">
        <v>9</v>
      </c>
      <c r="E23" s="7">
        <f>SUM(E20:E22)</f>
        <v>20</v>
      </c>
      <c r="G23" s="7">
        <f>E23</f>
        <v>20</v>
      </c>
      <c r="H23" t="s">
        <v>66</v>
      </c>
    </row>
    <row r="24" spans="1:9" x14ac:dyDescent="0.3">
      <c r="E24" s="5" t="s">
        <v>4</v>
      </c>
    </row>
    <row r="25" spans="1:9" ht="15" x14ac:dyDescent="0.25">
      <c r="A25" s="4" t="s">
        <v>38</v>
      </c>
      <c r="G25" s="8">
        <f>G7-G16+G23</f>
        <v>44294.020000000004</v>
      </c>
      <c r="H25" t="s">
        <v>66</v>
      </c>
    </row>
    <row r="27" spans="1:9" x14ac:dyDescent="0.3">
      <c r="A27" s="4" t="s">
        <v>10</v>
      </c>
      <c r="E27" s="5" t="s">
        <v>4</v>
      </c>
    </row>
    <row r="29" spans="1:9" ht="15" x14ac:dyDescent="0.25">
      <c r="A29" t="s">
        <v>11</v>
      </c>
      <c r="E29">
        <v>32446.89</v>
      </c>
      <c r="H29" t="s">
        <v>66</v>
      </c>
    </row>
    <row r="30" spans="1:9" ht="15" x14ac:dyDescent="0.25">
      <c r="A30" t="s">
        <v>79</v>
      </c>
      <c r="E30">
        <v>18238.59</v>
      </c>
      <c r="H30" t="s">
        <v>66</v>
      </c>
    </row>
    <row r="32" spans="1:9" ht="15" x14ac:dyDescent="0.25">
      <c r="A32" t="s">
        <v>5</v>
      </c>
      <c r="E32">
        <f>SUM(E29:E31)</f>
        <v>50685.479999999996</v>
      </c>
    </row>
    <row r="34" spans="1:9" ht="15" x14ac:dyDescent="0.25">
      <c r="A34" t="s">
        <v>13</v>
      </c>
      <c r="E34" s="7">
        <v>6392.8</v>
      </c>
      <c r="H34" t="s">
        <v>66</v>
      </c>
    </row>
    <row r="36" spans="1:9" x14ac:dyDescent="0.3">
      <c r="A36" s="4" t="s">
        <v>37</v>
      </c>
      <c r="B36" s="4"/>
      <c r="C36" s="4"/>
      <c r="D36" s="4"/>
      <c r="E36" s="4">
        <f>E32-E34</f>
        <v>44292.679999999993</v>
      </c>
      <c r="F36" s="4"/>
      <c r="G36" s="4">
        <f>E36</f>
        <v>44292.679999999993</v>
      </c>
      <c r="H36" s="4"/>
      <c r="I36" s="4"/>
    </row>
    <row r="38" spans="1:9" x14ac:dyDescent="0.3">
      <c r="A38" t="s">
        <v>22</v>
      </c>
      <c r="G38" s="7">
        <f>G25-E36</f>
        <v>1.3400000000110595</v>
      </c>
    </row>
    <row r="39" spans="1:9" x14ac:dyDescent="0.3">
      <c r="I39" s="10"/>
    </row>
    <row r="40" spans="1:9" x14ac:dyDescent="0.3">
      <c r="A40" t="s">
        <v>14</v>
      </c>
      <c r="G40">
        <v>1.49</v>
      </c>
      <c r="I40" t="s">
        <v>81</v>
      </c>
    </row>
    <row r="43" spans="1:9" x14ac:dyDescent="0.3">
      <c r="A43" t="s">
        <v>75</v>
      </c>
      <c r="G43">
        <v>0.15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6" workbookViewId="0">
      <selection activeCell="E13" sqref="E13"/>
    </sheetView>
  </sheetViews>
  <sheetFormatPr defaultRowHeight="14.4" x14ac:dyDescent="0.3"/>
  <cols>
    <col min="4" max="4" width="11.88671875" customWidth="1"/>
  </cols>
  <sheetData>
    <row r="1" spans="1:9" ht="15" x14ac:dyDescent="0.25">
      <c r="G1" t="s">
        <v>0</v>
      </c>
      <c r="I1" s="1">
        <v>44440</v>
      </c>
    </row>
    <row r="3" spans="1:9" ht="15" x14ac:dyDescent="0.25">
      <c r="A3" t="s">
        <v>27</v>
      </c>
    </row>
    <row r="4" spans="1:9" ht="15" x14ac:dyDescent="0.25">
      <c r="A4" t="s">
        <v>1</v>
      </c>
      <c r="E4">
        <v>7238.33</v>
      </c>
      <c r="H4" t="s">
        <v>66</v>
      </c>
    </row>
    <row r="5" spans="1:9" ht="15" x14ac:dyDescent="0.25">
      <c r="A5" t="s">
        <v>2</v>
      </c>
      <c r="E5">
        <v>35221.620000000003</v>
      </c>
      <c r="H5" t="s">
        <v>66</v>
      </c>
    </row>
    <row r="6" spans="1:9" ht="15" x14ac:dyDescent="0.25">
      <c r="A6" t="s">
        <v>3</v>
      </c>
      <c r="E6">
        <v>0</v>
      </c>
    </row>
    <row r="8" spans="1:9" ht="15" x14ac:dyDescent="0.25">
      <c r="A8" t="s">
        <v>5</v>
      </c>
      <c r="E8">
        <f>SUM(E4:E7)</f>
        <v>42459.950000000004</v>
      </c>
      <c r="G8">
        <f>E8</f>
        <v>42459.950000000004</v>
      </c>
      <c r="H8" t="s">
        <v>66</v>
      </c>
    </row>
    <row r="10" spans="1:9" x14ac:dyDescent="0.3">
      <c r="A10" t="s">
        <v>34</v>
      </c>
      <c r="E10" s="3" t="s">
        <v>4</v>
      </c>
    </row>
    <row r="11" spans="1:9" ht="15" x14ac:dyDescent="0.25">
      <c r="E11" s="3"/>
    </row>
    <row r="12" spans="1:9" ht="15" x14ac:dyDescent="0.25">
      <c r="A12" t="s">
        <v>6</v>
      </c>
      <c r="C12" t="s">
        <v>7</v>
      </c>
      <c r="E12" s="3"/>
    </row>
    <row r="13" spans="1:9" ht="15" x14ac:dyDescent="0.25">
      <c r="A13">
        <v>52</v>
      </c>
      <c r="C13" t="s">
        <v>24</v>
      </c>
      <c r="E13" s="11">
        <v>53</v>
      </c>
      <c r="H13" t="s">
        <v>66</v>
      </c>
    </row>
    <row r="14" spans="1:9" ht="15" x14ac:dyDescent="0.25">
      <c r="E14" s="6"/>
    </row>
    <row r="15" spans="1:9" ht="15" x14ac:dyDescent="0.25">
      <c r="E15" s="3"/>
    </row>
    <row r="16" spans="1:9" ht="15" x14ac:dyDescent="0.25">
      <c r="E16" s="3"/>
    </row>
    <row r="17" spans="1:9" ht="15" x14ac:dyDescent="0.25">
      <c r="A17" t="s">
        <v>5</v>
      </c>
      <c r="E17" s="6">
        <f>SUM(E13:E16)</f>
        <v>53</v>
      </c>
      <c r="G17" s="7">
        <f>E17</f>
        <v>53</v>
      </c>
      <c r="H17" t="s">
        <v>66</v>
      </c>
    </row>
    <row r="20" spans="1:9" x14ac:dyDescent="0.3">
      <c r="E20" s="3" t="s">
        <v>4</v>
      </c>
    </row>
    <row r="21" spans="1:9" ht="15" x14ac:dyDescent="0.25">
      <c r="A21" t="s">
        <v>8</v>
      </c>
      <c r="E21" s="7">
        <v>0</v>
      </c>
      <c r="H21" t="s">
        <v>66</v>
      </c>
    </row>
    <row r="22" spans="1:9" ht="15" x14ac:dyDescent="0.25">
      <c r="A22" t="s">
        <v>28</v>
      </c>
      <c r="E22" s="7">
        <v>0</v>
      </c>
      <c r="H22" t="s">
        <v>66</v>
      </c>
      <c r="I22" t="s">
        <v>29</v>
      </c>
    </row>
    <row r="24" spans="1:9" ht="15" x14ac:dyDescent="0.25">
      <c r="A24" t="s">
        <v>9</v>
      </c>
      <c r="E24" s="7">
        <f>SUM(E21:E23)</f>
        <v>0</v>
      </c>
      <c r="G24" s="7">
        <f>E24</f>
        <v>0</v>
      </c>
      <c r="H24" t="s">
        <v>66</v>
      </c>
    </row>
    <row r="25" spans="1:9" x14ac:dyDescent="0.3">
      <c r="E25" s="5" t="s">
        <v>4</v>
      </c>
    </row>
    <row r="26" spans="1:9" ht="15" x14ac:dyDescent="0.25">
      <c r="A26" s="4" t="s">
        <v>30</v>
      </c>
      <c r="G26" s="8">
        <f>G8-G17+G24</f>
        <v>42406.950000000004</v>
      </c>
      <c r="H26" t="s">
        <v>66</v>
      </c>
    </row>
    <row r="28" spans="1:9" x14ac:dyDescent="0.3">
      <c r="A28" s="4" t="s">
        <v>10</v>
      </c>
      <c r="E28" s="5" t="s">
        <v>4</v>
      </c>
    </row>
    <row r="30" spans="1:9" ht="15" x14ac:dyDescent="0.25">
      <c r="A30" t="s">
        <v>11</v>
      </c>
      <c r="E30">
        <v>32446.89</v>
      </c>
      <c r="H30" t="s">
        <v>66</v>
      </c>
    </row>
    <row r="31" spans="1:9" ht="15" x14ac:dyDescent="0.25">
      <c r="A31" t="s">
        <v>79</v>
      </c>
      <c r="E31">
        <v>18714.89</v>
      </c>
    </row>
    <row r="33" spans="1:9" ht="15" x14ac:dyDescent="0.25">
      <c r="A33" t="s">
        <v>5</v>
      </c>
      <c r="E33">
        <f>SUM(E30:E32)</f>
        <v>51161.78</v>
      </c>
    </row>
    <row r="35" spans="1:9" ht="15" x14ac:dyDescent="0.25">
      <c r="A35" t="s">
        <v>13</v>
      </c>
      <c r="E35">
        <v>8756.17</v>
      </c>
    </row>
    <row r="37" spans="1:9" ht="15" x14ac:dyDescent="0.25">
      <c r="A37" s="4" t="s">
        <v>41</v>
      </c>
      <c r="B37" s="4"/>
      <c r="C37" s="4"/>
      <c r="D37" s="4"/>
      <c r="E37" s="4">
        <f>E33-E35</f>
        <v>42405.61</v>
      </c>
      <c r="F37" s="4"/>
      <c r="G37" s="4">
        <f>E37</f>
        <v>42405.61</v>
      </c>
      <c r="H37" s="4"/>
      <c r="I37" s="4"/>
    </row>
    <row r="39" spans="1:9" ht="15" x14ac:dyDescent="0.25">
      <c r="A39" t="s">
        <v>22</v>
      </c>
      <c r="G39" s="7">
        <f>G26-E37</f>
        <v>1.3400000000037835</v>
      </c>
    </row>
    <row r="41" spans="1:9" ht="15" x14ac:dyDescent="0.25">
      <c r="A41" t="s">
        <v>14</v>
      </c>
      <c r="G41">
        <v>1.49</v>
      </c>
      <c r="I41" t="s">
        <v>82</v>
      </c>
    </row>
    <row r="43" spans="1:9" ht="15" x14ac:dyDescent="0.25">
      <c r="A43" t="s">
        <v>14</v>
      </c>
      <c r="G43">
        <v>0.15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5" workbookViewId="0">
      <selection activeCell="G44" sqref="G44"/>
    </sheetView>
  </sheetViews>
  <sheetFormatPr defaultRowHeight="14.4" x14ac:dyDescent="0.3"/>
  <cols>
    <col min="4" max="4" width="13.88671875" customWidth="1"/>
  </cols>
  <sheetData>
    <row r="1" spans="1:9" ht="15" x14ac:dyDescent="0.25">
      <c r="G1" t="s">
        <v>0</v>
      </c>
      <c r="I1" s="1">
        <v>44470</v>
      </c>
    </row>
    <row r="2" spans="1:9" ht="15" x14ac:dyDescent="0.25">
      <c r="A2" t="s">
        <v>23</v>
      </c>
    </row>
    <row r="3" spans="1:9" ht="15" x14ac:dyDescent="0.25">
      <c r="A3" t="s">
        <v>1</v>
      </c>
      <c r="E3">
        <v>2901.41</v>
      </c>
      <c r="H3" t="s">
        <v>66</v>
      </c>
    </row>
    <row r="4" spans="1:9" ht="15" x14ac:dyDescent="0.25">
      <c r="A4" t="s">
        <v>2</v>
      </c>
      <c r="E4">
        <v>35223.07</v>
      </c>
      <c r="H4" t="s">
        <v>66</v>
      </c>
    </row>
    <row r="5" spans="1:9" ht="15" x14ac:dyDescent="0.25">
      <c r="A5" t="s">
        <v>3</v>
      </c>
      <c r="E5">
        <v>0</v>
      </c>
      <c r="H5" t="s">
        <v>66</v>
      </c>
    </row>
    <row r="7" spans="1:9" ht="15" x14ac:dyDescent="0.25">
      <c r="A7" t="s">
        <v>5</v>
      </c>
      <c r="E7">
        <f>SUM(E3:E6)</f>
        <v>38124.479999999996</v>
      </c>
      <c r="G7">
        <f>E7</f>
        <v>38124.479999999996</v>
      </c>
      <c r="H7" t="s">
        <v>66</v>
      </c>
    </row>
    <row r="9" spans="1:9" x14ac:dyDescent="0.3">
      <c r="A9" t="s">
        <v>31</v>
      </c>
      <c r="E9" s="3" t="s">
        <v>4</v>
      </c>
    </row>
    <row r="10" spans="1:9" ht="15" x14ac:dyDescent="0.25">
      <c r="E10" s="3"/>
    </row>
    <row r="11" spans="1:9" ht="15" x14ac:dyDescent="0.25">
      <c r="A11" t="s">
        <v>6</v>
      </c>
      <c r="C11" t="s">
        <v>7</v>
      </c>
      <c r="E11" s="3"/>
    </row>
    <row r="12" spans="1:9" ht="15" x14ac:dyDescent="0.25">
      <c r="A12" s="3">
        <v>52</v>
      </c>
      <c r="C12" t="s">
        <v>24</v>
      </c>
      <c r="E12" s="11">
        <v>53</v>
      </c>
    </row>
    <row r="13" spans="1:9" ht="15" x14ac:dyDescent="0.25">
      <c r="A13" s="3"/>
      <c r="E13" s="11"/>
    </row>
    <row r="14" spans="1:9" ht="15" x14ac:dyDescent="0.25">
      <c r="E14" s="12"/>
    </row>
    <row r="15" spans="1:9" ht="15" x14ac:dyDescent="0.25">
      <c r="E15" s="12"/>
    </row>
    <row r="16" spans="1:9" ht="15" x14ac:dyDescent="0.25">
      <c r="A16" t="s">
        <v>5</v>
      </c>
      <c r="E16" s="11">
        <f>SUM(E12:E15)</f>
        <v>53</v>
      </c>
      <c r="G16" s="7">
        <f>E16</f>
        <v>53</v>
      </c>
      <c r="H16" t="s">
        <v>66</v>
      </c>
    </row>
    <row r="19" spans="1:9" x14ac:dyDescent="0.3">
      <c r="E19" s="3" t="s">
        <v>4</v>
      </c>
    </row>
    <row r="20" spans="1:9" ht="15" x14ac:dyDescent="0.25">
      <c r="A20" t="s">
        <v>8</v>
      </c>
      <c r="E20" s="7">
        <v>0</v>
      </c>
      <c r="H20" t="s">
        <v>66</v>
      </c>
    </row>
    <row r="21" spans="1:9" ht="15" x14ac:dyDescent="0.25">
      <c r="A21" t="s">
        <v>25</v>
      </c>
      <c r="E21" s="7">
        <v>0</v>
      </c>
      <c r="H21" t="s">
        <v>66</v>
      </c>
      <c r="I21" t="s">
        <v>26</v>
      </c>
    </row>
    <row r="23" spans="1:9" ht="15" x14ac:dyDescent="0.25">
      <c r="A23" t="s">
        <v>9</v>
      </c>
      <c r="E23" s="7">
        <f>SUM(E20:E22)</f>
        <v>0</v>
      </c>
      <c r="G23" s="7">
        <f>E23</f>
        <v>0</v>
      </c>
    </row>
    <row r="24" spans="1:9" x14ac:dyDescent="0.3">
      <c r="E24" s="5" t="s">
        <v>4</v>
      </c>
    </row>
    <row r="25" spans="1:9" ht="15" x14ac:dyDescent="0.25">
      <c r="A25" s="4" t="s">
        <v>32</v>
      </c>
      <c r="G25" s="8">
        <f>G7-G16+G23</f>
        <v>38071.479999999996</v>
      </c>
      <c r="H25" t="s">
        <v>66</v>
      </c>
    </row>
    <row r="27" spans="1:9" x14ac:dyDescent="0.3">
      <c r="A27" s="4" t="s">
        <v>10</v>
      </c>
      <c r="E27" s="5" t="s">
        <v>4</v>
      </c>
    </row>
    <row r="29" spans="1:9" ht="15" x14ac:dyDescent="0.25">
      <c r="A29" t="s">
        <v>11</v>
      </c>
      <c r="E29">
        <v>32446.89</v>
      </c>
      <c r="H29" t="s">
        <v>66</v>
      </c>
    </row>
    <row r="30" spans="1:9" ht="15" x14ac:dyDescent="0.25">
      <c r="A30" t="s">
        <v>79</v>
      </c>
      <c r="E30">
        <v>18716.34</v>
      </c>
      <c r="H30" t="s">
        <v>66</v>
      </c>
    </row>
    <row r="32" spans="1:9" ht="15" x14ac:dyDescent="0.25">
      <c r="A32" t="s">
        <v>5</v>
      </c>
      <c r="E32">
        <f>SUM(E29:E31)</f>
        <v>51163.229999999996</v>
      </c>
      <c r="H32" t="s">
        <v>66</v>
      </c>
    </row>
    <row r="34" spans="1:9" ht="15" x14ac:dyDescent="0.25">
      <c r="A34" t="s">
        <v>13</v>
      </c>
      <c r="E34">
        <v>13093.09</v>
      </c>
    </row>
    <row r="36" spans="1:9" ht="15" x14ac:dyDescent="0.25">
      <c r="A36" s="4" t="s">
        <v>33</v>
      </c>
      <c r="B36" s="4"/>
      <c r="C36" s="4"/>
      <c r="D36" s="4"/>
      <c r="E36" s="4">
        <f>E32-E34</f>
        <v>38070.14</v>
      </c>
      <c r="F36" s="4"/>
      <c r="G36" s="4">
        <f>E36</f>
        <v>38070.14</v>
      </c>
      <c r="H36" s="4"/>
      <c r="I36" s="4"/>
    </row>
    <row r="38" spans="1:9" ht="15" x14ac:dyDescent="0.25">
      <c r="A38" t="s">
        <v>22</v>
      </c>
      <c r="G38" s="7">
        <f>G25-E36</f>
        <v>1.3399999999965075</v>
      </c>
    </row>
    <row r="40" spans="1:9" ht="15" x14ac:dyDescent="0.25">
      <c r="A40" t="s">
        <v>14</v>
      </c>
      <c r="G40">
        <v>1.49</v>
      </c>
      <c r="I40" t="s">
        <v>76</v>
      </c>
    </row>
    <row r="42" spans="1:9" ht="15" x14ac:dyDescent="0.25">
      <c r="A42" t="s">
        <v>83</v>
      </c>
      <c r="G42">
        <v>0.15</v>
      </c>
    </row>
    <row r="44" spans="1:9" ht="15" x14ac:dyDescent="0.25">
      <c r="A44" t="s">
        <v>90</v>
      </c>
      <c r="G44" s="7">
        <f>G38-(G40-G42)</f>
        <v>-3.4925395908658174E-12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J31" sqref="J31"/>
    </sheetView>
  </sheetViews>
  <sheetFormatPr defaultRowHeight="14.4" x14ac:dyDescent="0.3"/>
  <cols>
    <col min="3" max="3" width="11.5546875" customWidth="1"/>
    <col min="4" max="4" width="13.33203125" customWidth="1"/>
    <col min="7" max="7" width="10.44140625" customWidth="1"/>
  </cols>
  <sheetData>
    <row r="1" spans="1:10" ht="15" x14ac:dyDescent="0.25">
      <c r="G1" t="s">
        <v>0</v>
      </c>
      <c r="I1" s="1">
        <v>44501</v>
      </c>
    </row>
    <row r="2" spans="1:10" x14ac:dyDescent="0.3">
      <c r="D2" s="2"/>
      <c r="E2" s="3" t="s">
        <v>4</v>
      </c>
    </row>
    <row r="3" spans="1:10" ht="15" x14ac:dyDescent="0.25">
      <c r="A3" t="s">
        <v>15</v>
      </c>
    </row>
    <row r="4" spans="1:10" ht="15" x14ac:dyDescent="0.25">
      <c r="A4" t="s">
        <v>1</v>
      </c>
      <c r="E4">
        <v>26438.92</v>
      </c>
      <c r="H4" t="s">
        <v>66</v>
      </c>
      <c r="J4" t="s">
        <v>92</v>
      </c>
    </row>
    <row r="5" spans="1:10" ht="15" x14ac:dyDescent="0.25">
      <c r="A5" t="s">
        <v>2</v>
      </c>
      <c r="E5">
        <v>1.25</v>
      </c>
      <c r="H5" t="s">
        <v>66</v>
      </c>
    </row>
    <row r="6" spans="1:10" ht="15" x14ac:dyDescent="0.25">
      <c r="A6" t="s">
        <v>3</v>
      </c>
      <c r="E6">
        <v>0</v>
      </c>
    </row>
    <row r="8" spans="1:10" ht="15" x14ac:dyDescent="0.25">
      <c r="A8" t="s">
        <v>5</v>
      </c>
      <c r="E8">
        <f>SUM(E4:E7)</f>
        <v>26440.17</v>
      </c>
      <c r="G8">
        <f>E8</f>
        <v>26440.17</v>
      </c>
      <c r="H8" t="s">
        <v>66</v>
      </c>
    </row>
    <row r="10" spans="1:10" x14ac:dyDescent="0.3">
      <c r="A10" t="s">
        <v>16</v>
      </c>
      <c r="E10" s="3" t="s">
        <v>4</v>
      </c>
    </row>
    <row r="11" spans="1:10" ht="15" x14ac:dyDescent="0.25">
      <c r="E11" s="3"/>
    </row>
    <row r="12" spans="1:10" ht="15" x14ac:dyDescent="0.25">
      <c r="A12" t="s">
        <v>6</v>
      </c>
      <c r="C12" t="s">
        <v>7</v>
      </c>
      <c r="E12" s="3"/>
    </row>
    <row r="13" spans="1:10" ht="15" x14ac:dyDescent="0.25">
      <c r="A13">
        <v>66</v>
      </c>
      <c r="C13" t="s">
        <v>17</v>
      </c>
      <c r="E13" s="11">
        <v>57</v>
      </c>
      <c r="H13" t="s">
        <v>66</v>
      </c>
    </row>
    <row r="14" spans="1:10" ht="15" x14ac:dyDescent="0.25">
      <c r="A14">
        <v>68</v>
      </c>
      <c r="C14" t="s">
        <v>18</v>
      </c>
      <c r="E14" s="11">
        <v>500</v>
      </c>
      <c r="H14" t="s">
        <v>66</v>
      </c>
    </row>
    <row r="15" spans="1:10" ht="15" x14ac:dyDescent="0.25">
      <c r="A15">
        <v>59</v>
      </c>
      <c r="C15" t="s">
        <v>87</v>
      </c>
      <c r="E15" s="12">
        <v>14.39</v>
      </c>
      <c r="I15" t="s">
        <v>88</v>
      </c>
    </row>
    <row r="16" spans="1:10" ht="15" x14ac:dyDescent="0.25">
      <c r="E16" s="12"/>
    </row>
    <row r="17" spans="1:9" ht="15" x14ac:dyDescent="0.25">
      <c r="A17" t="s">
        <v>5</v>
      </c>
      <c r="E17" s="11">
        <f>SUM(E13:E16)</f>
        <v>571.39</v>
      </c>
      <c r="G17" s="7">
        <f>E17</f>
        <v>571.39</v>
      </c>
      <c r="H17" t="s">
        <v>66</v>
      </c>
    </row>
    <row r="20" spans="1:9" x14ac:dyDescent="0.3">
      <c r="E20" s="3" t="s">
        <v>4</v>
      </c>
    </row>
    <row r="21" spans="1:9" ht="15" x14ac:dyDescent="0.25">
      <c r="A21" t="s">
        <v>8</v>
      </c>
      <c r="E21" s="7">
        <v>0</v>
      </c>
      <c r="H21" t="s">
        <v>66</v>
      </c>
    </row>
    <row r="22" spans="1:9" ht="15" x14ac:dyDescent="0.25">
      <c r="A22" t="s">
        <v>19</v>
      </c>
      <c r="E22" s="7">
        <v>0</v>
      </c>
      <c r="H22" t="s">
        <v>66</v>
      </c>
      <c r="I22" t="s">
        <v>91</v>
      </c>
    </row>
    <row r="24" spans="1:9" ht="15" x14ac:dyDescent="0.25">
      <c r="A24" t="s">
        <v>9</v>
      </c>
      <c r="E24" s="7">
        <f>SUM(E21:E23)</f>
        <v>0</v>
      </c>
      <c r="G24" s="7">
        <f>E24</f>
        <v>0</v>
      </c>
      <c r="H24" t="s">
        <v>66</v>
      </c>
    </row>
    <row r="25" spans="1:9" x14ac:dyDescent="0.3">
      <c r="E25" s="5" t="s">
        <v>4</v>
      </c>
    </row>
    <row r="26" spans="1:9" ht="15" x14ac:dyDescent="0.25">
      <c r="A26" s="4" t="s">
        <v>20</v>
      </c>
      <c r="G26" s="8">
        <f>G8-G17+G24</f>
        <v>25868.78</v>
      </c>
      <c r="H26" t="s">
        <v>66</v>
      </c>
    </row>
    <row r="28" spans="1:9" x14ac:dyDescent="0.3">
      <c r="A28" s="4" t="s">
        <v>10</v>
      </c>
      <c r="E28" s="5" t="s">
        <v>4</v>
      </c>
    </row>
    <row r="30" spans="1:9" ht="15" x14ac:dyDescent="0.25">
      <c r="A30" t="s">
        <v>11</v>
      </c>
      <c r="E30">
        <v>32446.89</v>
      </c>
      <c r="H30" t="s">
        <v>66</v>
      </c>
    </row>
    <row r="31" spans="1:9" ht="15" x14ac:dyDescent="0.25">
      <c r="A31" t="s">
        <v>79</v>
      </c>
      <c r="E31">
        <v>19972.38</v>
      </c>
      <c r="H31" t="s">
        <v>66</v>
      </c>
    </row>
    <row r="33" spans="1:9" ht="15" x14ac:dyDescent="0.25">
      <c r="A33" t="s">
        <v>5</v>
      </c>
      <c r="E33">
        <f>SUM(E30:E32)</f>
        <v>52419.270000000004</v>
      </c>
      <c r="H33" t="s">
        <v>66</v>
      </c>
    </row>
    <row r="35" spans="1:9" ht="15" x14ac:dyDescent="0.25">
      <c r="A35" t="s">
        <v>13</v>
      </c>
      <c r="E35">
        <v>26551.83</v>
      </c>
      <c r="H35" t="s">
        <v>84</v>
      </c>
    </row>
    <row r="37" spans="1:9" s="4" customFormat="1" ht="15" x14ac:dyDescent="0.25">
      <c r="A37" s="4" t="s">
        <v>21</v>
      </c>
      <c r="E37" s="4">
        <f>E33-E35</f>
        <v>25867.440000000002</v>
      </c>
      <c r="G37" s="4">
        <f>E37</f>
        <v>25867.440000000002</v>
      </c>
    </row>
    <row r="39" spans="1:9" ht="15" x14ac:dyDescent="0.25">
      <c r="A39" t="s">
        <v>22</v>
      </c>
      <c r="G39" s="7">
        <f>G26-E37</f>
        <v>1.3399999999965075</v>
      </c>
    </row>
    <row r="40" spans="1:9" ht="15" x14ac:dyDescent="0.25">
      <c r="I40" t="s">
        <v>86</v>
      </c>
    </row>
    <row r="41" spans="1:9" x14ac:dyDescent="0.3">
      <c r="A41" t="s">
        <v>14</v>
      </c>
      <c r="G41">
        <v>1.49</v>
      </c>
      <c r="I41" t="s">
        <v>89</v>
      </c>
    </row>
    <row r="43" spans="1:9" x14ac:dyDescent="0.3">
      <c r="A43" t="s">
        <v>85</v>
      </c>
      <c r="G43">
        <v>0.15</v>
      </c>
      <c r="I43" s="1">
        <v>44256</v>
      </c>
    </row>
    <row r="45" spans="1:9" x14ac:dyDescent="0.3">
      <c r="A45" t="s">
        <v>90</v>
      </c>
      <c r="G45" s="7">
        <f>G39-(G41-G43)</f>
        <v>-3.4925395908658174E-12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O24" sqref="O24"/>
    </sheetView>
  </sheetViews>
  <sheetFormatPr defaultRowHeight="14.4" x14ac:dyDescent="0.3"/>
  <cols>
    <col min="4" max="4" width="15" customWidth="1"/>
  </cols>
  <sheetData>
    <row r="1" spans="1:9" ht="15" x14ac:dyDescent="0.25">
      <c r="G1" t="s">
        <v>0</v>
      </c>
      <c r="I1" s="1">
        <v>44531</v>
      </c>
    </row>
    <row r="2" spans="1:9" x14ac:dyDescent="0.3">
      <c r="D2" s="2"/>
      <c r="E2" s="3" t="s">
        <v>4</v>
      </c>
    </row>
    <row r="3" spans="1:9" ht="15" x14ac:dyDescent="0.25">
      <c r="A3" t="s">
        <v>98</v>
      </c>
    </row>
    <row r="4" spans="1:9" ht="15" x14ac:dyDescent="0.25">
      <c r="A4" t="s">
        <v>1</v>
      </c>
      <c r="E4">
        <v>24886.240000000002</v>
      </c>
    </row>
    <row r="5" spans="1:9" ht="15" x14ac:dyDescent="0.25">
      <c r="A5" t="s">
        <v>2</v>
      </c>
      <c r="E5">
        <v>1.25</v>
      </c>
    </row>
    <row r="6" spans="1:9" ht="15" x14ac:dyDescent="0.25">
      <c r="A6" t="s">
        <v>3</v>
      </c>
      <c r="E6">
        <v>0</v>
      </c>
    </row>
    <row r="8" spans="1:9" ht="15" x14ac:dyDescent="0.25">
      <c r="A8" t="s">
        <v>5</v>
      </c>
      <c r="E8">
        <f>SUM(E4:E7)</f>
        <v>24887.49</v>
      </c>
      <c r="G8">
        <f>E8</f>
        <v>24887.49</v>
      </c>
    </row>
    <row r="10" spans="1:9" x14ac:dyDescent="0.3">
      <c r="A10" t="s">
        <v>96</v>
      </c>
      <c r="E10" s="3" t="s">
        <v>4</v>
      </c>
    </row>
    <row r="11" spans="1:9" ht="15" x14ac:dyDescent="0.25">
      <c r="E11" s="3"/>
    </row>
    <row r="12" spans="1:9" ht="15" x14ac:dyDescent="0.25">
      <c r="A12" t="s">
        <v>6</v>
      </c>
      <c r="C12" t="s">
        <v>7</v>
      </c>
      <c r="E12" s="3"/>
    </row>
    <row r="14" spans="1:9" ht="15" x14ac:dyDescent="0.25">
      <c r="A14">
        <v>59</v>
      </c>
      <c r="C14" t="s">
        <v>101</v>
      </c>
      <c r="E14" s="3">
        <v>14.39</v>
      </c>
    </row>
    <row r="15" spans="1:9" ht="15" x14ac:dyDescent="0.25">
      <c r="A15">
        <v>68</v>
      </c>
      <c r="C15" t="s">
        <v>97</v>
      </c>
      <c r="E15" s="6">
        <v>500</v>
      </c>
    </row>
    <row r="16" spans="1:9" ht="15" x14ac:dyDescent="0.25">
      <c r="A16">
        <v>75</v>
      </c>
      <c r="C16" t="s">
        <v>24</v>
      </c>
      <c r="E16" s="6">
        <v>42.5</v>
      </c>
    </row>
    <row r="17" spans="1:9" ht="15" x14ac:dyDescent="0.25">
      <c r="E17" s="3"/>
    </row>
    <row r="18" spans="1:9" ht="15" x14ac:dyDescent="0.25">
      <c r="A18" t="s">
        <v>5</v>
      </c>
      <c r="E18" s="6">
        <f>SUM(E14:E17)</f>
        <v>556.89</v>
      </c>
      <c r="G18" s="7">
        <f>E18</f>
        <v>556.89</v>
      </c>
    </row>
    <row r="21" spans="1:9" x14ac:dyDescent="0.3">
      <c r="E21" s="3" t="s">
        <v>4</v>
      </c>
    </row>
    <row r="22" spans="1:9" ht="15" x14ac:dyDescent="0.25">
      <c r="A22" t="s">
        <v>8</v>
      </c>
      <c r="E22" s="7">
        <v>0</v>
      </c>
      <c r="I22" t="s">
        <v>94</v>
      </c>
    </row>
    <row r="23" spans="1:9" ht="15" x14ac:dyDescent="0.25">
      <c r="A23" t="s">
        <v>93</v>
      </c>
      <c r="E23" s="7">
        <v>0</v>
      </c>
    </row>
    <row r="25" spans="1:9" ht="15" x14ac:dyDescent="0.25">
      <c r="A25" t="s">
        <v>9</v>
      </c>
      <c r="E25" s="7">
        <f>SUM(E22:E24)</f>
        <v>0</v>
      </c>
      <c r="G25" s="7">
        <f>E25</f>
        <v>0</v>
      </c>
    </row>
    <row r="26" spans="1:9" x14ac:dyDescent="0.3">
      <c r="E26" s="5" t="s">
        <v>4</v>
      </c>
    </row>
    <row r="27" spans="1:9" ht="15" x14ac:dyDescent="0.25">
      <c r="A27" s="4" t="s">
        <v>95</v>
      </c>
      <c r="G27" s="8">
        <f>G8-G18+G25</f>
        <v>24330.600000000002</v>
      </c>
    </row>
    <row r="29" spans="1:9" x14ac:dyDescent="0.3">
      <c r="A29" s="4" t="s">
        <v>10</v>
      </c>
      <c r="E29" s="5" t="s">
        <v>4</v>
      </c>
    </row>
    <row r="31" spans="1:9" x14ac:dyDescent="0.3">
      <c r="A31" t="s">
        <v>11</v>
      </c>
      <c r="E31">
        <v>32446.89</v>
      </c>
    </row>
    <row r="32" spans="1:9" x14ac:dyDescent="0.3">
      <c r="A32" t="s">
        <v>12</v>
      </c>
      <c r="E32">
        <v>19978.38</v>
      </c>
    </row>
    <row r="34" spans="1:9" x14ac:dyDescent="0.3">
      <c r="A34" t="s">
        <v>5</v>
      </c>
      <c r="E34">
        <f>SUM(E31:E33)</f>
        <v>52425.270000000004</v>
      </c>
    </row>
    <row r="36" spans="1:9" x14ac:dyDescent="0.3">
      <c r="A36" t="s">
        <v>13</v>
      </c>
      <c r="E36">
        <v>28096.01</v>
      </c>
    </row>
    <row r="37" spans="1:9" s="4" customFormat="1" x14ac:dyDescent="0.3">
      <c r="A37"/>
      <c r="B37"/>
      <c r="C37"/>
      <c r="D37"/>
      <c r="E37"/>
      <c r="F37"/>
      <c r="G37"/>
    </row>
    <row r="38" spans="1:9" x14ac:dyDescent="0.3">
      <c r="A38" s="4" t="s">
        <v>21</v>
      </c>
      <c r="B38" s="4"/>
      <c r="C38" s="4"/>
      <c r="D38" s="4"/>
      <c r="E38" s="4">
        <f>E34-E36</f>
        <v>24329.260000000006</v>
      </c>
      <c r="F38" s="4"/>
      <c r="G38" s="4">
        <f>E38</f>
        <v>24329.260000000006</v>
      </c>
    </row>
    <row r="40" spans="1:9" x14ac:dyDescent="0.3">
      <c r="A40" t="s">
        <v>22</v>
      </c>
      <c r="G40" s="7">
        <f>G27-G38</f>
        <v>1.3399999999965075</v>
      </c>
    </row>
    <row r="41" spans="1:9" x14ac:dyDescent="0.3">
      <c r="I41" t="s">
        <v>76</v>
      </c>
    </row>
    <row r="42" spans="1:9" x14ac:dyDescent="0.3">
      <c r="A42" t="s">
        <v>14</v>
      </c>
      <c r="G42">
        <v>1.49</v>
      </c>
    </row>
    <row r="43" spans="1:9" x14ac:dyDescent="0.3">
      <c r="I43" s="1">
        <v>44256</v>
      </c>
    </row>
    <row r="44" spans="1:9" x14ac:dyDescent="0.3">
      <c r="A44" t="s">
        <v>99</v>
      </c>
      <c r="G44">
        <v>0.15</v>
      </c>
    </row>
    <row r="45" spans="1:9" x14ac:dyDescent="0.3">
      <c r="I45" t="s">
        <v>100</v>
      </c>
    </row>
    <row r="46" spans="1:9" x14ac:dyDescent="0.3">
      <c r="A46" t="s">
        <v>90</v>
      </c>
      <c r="G46" s="7">
        <f>G40-(G42-G44)</f>
        <v>-3.4925395908658174E-12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2021</vt:lpstr>
      <vt:lpstr>may 2021</vt:lpstr>
      <vt:lpstr>june 2021</vt:lpstr>
      <vt:lpstr>July 2022</vt:lpstr>
      <vt:lpstr>Aug 2021</vt:lpstr>
      <vt:lpstr>Sept 2021</vt:lpstr>
      <vt:lpstr>Oct 2021</vt:lpstr>
      <vt:lpstr>Nov2021</vt:lpstr>
      <vt:lpstr>Dec 2021</vt:lpstr>
      <vt:lpstr>Jan 2022</vt:lpstr>
      <vt:lpstr>Feb 2022</vt:lpstr>
      <vt:lpstr>March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2022-04-18T17:21:59Z</cp:lastPrinted>
  <dcterms:created xsi:type="dcterms:W3CDTF">2022-01-06T15:55:38Z</dcterms:created>
  <dcterms:modified xsi:type="dcterms:W3CDTF">2022-07-06T09:11:41Z</dcterms:modified>
</cp:coreProperties>
</file>